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firstSheet="3" activeTab="7"/>
  </bookViews>
  <sheets>
    <sheet name="титульный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  <sheet name="Стрроительство приложение № 1" sheetId="6" r:id="rId6"/>
    <sheet name="Расходы приложение № 2" sheetId="7" r:id="rId7"/>
    <sheet name="Расчет расходов приложение № 3" sheetId="8" r:id="rId8"/>
  </sheets>
  <externalReferences>
    <externalReference r:id="rId11"/>
  </externalReferences>
  <definedNames>
    <definedName name="Категории">'[1]Признаки'!$P$2:$P$5</definedName>
    <definedName name="Категории2">'[1]Признаки'!$Q$2:$Q$7</definedName>
    <definedName name="Категории3">'[1]Признаки'!$Q$6:$Q$7</definedName>
    <definedName name="Категории4">'[1]Признаки'!$P$3:$P$5</definedName>
    <definedName name="признак1j">'[1]Признаки'!$B$3:$B$5</definedName>
    <definedName name="признак1k">'[1]Признаки'!$C$3:$C$4</definedName>
    <definedName name="признак1l">'[1]Признаки'!$D$3:$D$6</definedName>
    <definedName name="признак1m">'[1]Признаки'!$E$3:$E$8</definedName>
    <definedName name="признак1n">'[1]Признаки'!$F$3:$F$4</definedName>
    <definedName name="признак1o">'[1]Признаки'!$G$3:$G$5</definedName>
    <definedName name="признак2j">'[1]Признаки'!$B$10:$B$16</definedName>
    <definedName name="признак2k">'[1]Признаки'!$C$10:$C$11</definedName>
    <definedName name="признак2l">'[1]Признаки'!$D$10:$D$11</definedName>
    <definedName name="признак2m">'[1]Признаки'!$E$10:$E$18</definedName>
    <definedName name="признак2n">'[1]Признаки'!$F$10:$F$14</definedName>
    <definedName name="признак3j">'[1]Признаки'!$B$20:$B$25</definedName>
    <definedName name="признак3k">'[1]Признаки'!$C$20:$C$24</definedName>
    <definedName name="признак3l">'[1]Признаки'!$D$20:$D$24</definedName>
    <definedName name="признак4j">'[1]Признаки'!$B$27:$B$28</definedName>
    <definedName name="признак4k">'[1]Признаки'!$C$27:$C$39</definedName>
    <definedName name="признак4l">'[1]Признаки'!$D$27:$D$30</definedName>
    <definedName name="признак5j">'[1]Признаки'!$B$41:$B$42</definedName>
    <definedName name="признак5k">'[1]Признаки'!$C$41:$C$52</definedName>
    <definedName name="признак5l">'[1]Признаки'!$D$41:$D$42</definedName>
    <definedName name="признак6j">'[1]Признаки'!$B$54:$B$55</definedName>
    <definedName name="признак6k">'[1]Признаки'!$C$54:$C$63</definedName>
    <definedName name="признак7j">'[1]Признаки'!$B$65:$B$66</definedName>
    <definedName name="признак7k">'[1]Признаки'!$C$65:$C$67</definedName>
    <definedName name="признак7l">'[1]Признаки'!$D$65:$D$67</definedName>
    <definedName name="Уровни_1">'[1]Признаки'!$I$2:$I$5</definedName>
    <definedName name="Уровни_2">'[1]Признаки'!$J$2:$J$6</definedName>
    <definedName name="Уровни_3">'[1]Признаки'!$K$2:$K$5</definedName>
    <definedName name="Уровни_4">'[1]Признаки'!$L$2:$L$7</definedName>
    <definedName name="Уровни_5">'[1]Признаки'!$M$2:$M$3</definedName>
    <definedName name="Уровни_6">'[1]Признаки'!$N$2:$N$6</definedName>
  </definedNames>
  <calcPr fullCalcOnLoad="1"/>
</workbook>
</file>

<file path=xl/comments6.xml><?xml version="1.0" encoding="utf-8"?>
<comments xmlns="http://schemas.openxmlformats.org/spreadsheetml/2006/main">
  <authors>
    <author>Чертов Дмитрий Андреевич</author>
  </authors>
  <commentList>
    <comment ref="B11" authorId="0">
      <text>
        <r>
          <rPr>
            <b/>
            <sz val="9"/>
            <rFont val="Tahoma"/>
            <family val="2"/>
          </rPr>
          <t>Для заявок, поданных 1 июля 2022 года и позднее можно указать "нет"</t>
        </r>
      </text>
    </comment>
    <comment ref="L11" authorId="0">
      <text>
        <r>
          <rPr>
            <b/>
            <sz val="9"/>
            <rFont val="Tahoma"/>
            <family val="2"/>
          </rPr>
          <t>Дополнительный признак только для ВЛ на металлических опорах напряжением 27,5-60 кВ либо 110 кВ и выше</t>
        </r>
      </text>
    </comment>
    <comment ref="I45" authorId="0">
      <text>
        <r>
          <rPr>
            <b/>
            <sz val="9"/>
            <rFont val="Tahoma"/>
            <family val="2"/>
          </rPr>
          <t>Дополнительный признак только для РП (в т.ч. КРН и КРУН наружной установки) и ПП. Во всех остальных случаях проставляется ×.</t>
        </r>
      </text>
    </comment>
    <comment ref="I67" authorId="0">
      <text>
        <r>
          <rPr>
            <b/>
            <sz val="9"/>
            <rFont val="Tahoma"/>
            <family val="2"/>
          </rPr>
          <t>Дополнительный признак только для трехфазных приборов учета прямого включения 0,4 кВ и ниже по факту 2021 года в части льготной категории потребителей до 15 кВт (сведения необходимы для расчета выпадающих доходов). Во всех остальных случаях проставляется ×.</t>
        </r>
      </text>
    </comment>
    <comment ref="O67" authorId="0">
      <text>
        <r>
          <rPr>
            <b/>
            <sz val="9"/>
            <rFont val="Tahoma"/>
            <family val="2"/>
          </rPr>
          <t>Для приборов прямого включения - только 0,4 кВ и ниже
Для приборов косвенного включения - все уровни, кроме 0,4 кВ и ниже</t>
        </r>
      </text>
    </comment>
  </commentList>
</comments>
</file>

<file path=xl/sharedStrings.xml><?xml version="1.0" encoding="utf-8"?>
<sst xmlns="http://schemas.openxmlformats.org/spreadsheetml/2006/main" count="4156" uniqueCount="929">
  <si>
    <t>Приложение № 2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</si>
  <si>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</si>
  <si>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</si>
  <si>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</si>
  <si>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</si>
  <si>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</si>
  <si>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МП "Горэлектросеть" МО "Няндомское"</t>
  </si>
  <si>
    <t>1. Полное наименование: Муниципальное предприятие "Горэлектросеть" муниципального</t>
  </si>
  <si>
    <t xml:space="preserve">                                              образования "Няндомское"                                </t>
  </si>
  <si>
    <t>2. Сокращенное наименование:</t>
  </si>
  <si>
    <t xml:space="preserve">3. Место нахождения: </t>
  </si>
  <si>
    <t>Архангельская область г.Няндома ул.Ленина дом 51</t>
  </si>
  <si>
    <t xml:space="preserve">4. Адрес юридического лица: </t>
  </si>
  <si>
    <t>5. ИНН:</t>
  </si>
  <si>
    <t xml:space="preserve">6. КПП: </t>
  </si>
  <si>
    <t xml:space="preserve">7. Ф.И.О. руководителя: </t>
  </si>
  <si>
    <t>Добрынинский Евгений Юрьевич</t>
  </si>
  <si>
    <t xml:space="preserve">8. Адрес электронной почты: </t>
  </si>
  <si>
    <t>ngorset@yandex.ru</t>
  </si>
  <si>
    <t xml:space="preserve">9. Контактный телефон: </t>
  </si>
  <si>
    <t>(818-38) 6-14-45</t>
  </si>
  <si>
    <t xml:space="preserve">10. Факс: </t>
  </si>
  <si>
    <t>(818-38) 6-16-62</t>
  </si>
  <si>
    <t xml:space="preserve">МП "Горэлектросеть" МО "Няндомское" 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</si>
  <si>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</si>
  <si>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</si>
  <si>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</si>
  <si>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</si>
  <si>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</si>
  <si>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</si>
  <si>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-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</si>
  <si>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</si>
  <si>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</si>
  <si>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</si>
  <si>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</si>
  <si>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</si>
  <si>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</si>
  <si>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</si>
  <si>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</si>
  <si>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</si>
  <si>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</si>
  <si>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</si>
  <si>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</si>
  <si>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</si>
  <si>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</si>
  <si>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</si>
  <si>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</si>
  <si>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</si>
  <si>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</si>
  <si>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</si>
  <si>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</si>
  <si>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</si>
  <si>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</si>
  <si>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</si>
  <si>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</si>
  <si>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</si>
  <si>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</si>
  <si>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</si>
  <si>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</si>
  <si>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</si>
  <si>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</si>
  <si>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</si>
  <si>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</si>
  <si>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Территории городских населенных пунктов</t>
  </si>
  <si>
    <t>№
п/п</t>
  </si>
  <si>
    <t>Наименование мероприятий</t>
  </si>
  <si>
    <t>Информация для расчета стандартизированной тарифной ставки С1</t>
  </si>
  <si>
    <t>Расходы
согласно
приложению 3
по каждому
мероприятию</t>
  </si>
  <si>
    <t>Количество
технологических
присоединений</t>
  </si>
  <si>
    <t xml:space="preserve">Расходы
на одно
присоединение </t>
  </si>
  <si>
    <t>(шт.)</t>
  </si>
  <si>
    <t>(кВт)</t>
  </si>
  <si>
    <t>год, данные за предыдущий период регулирования (n-2)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</si>
  <si>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</si>
  <si>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</si>
  <si>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год, данные за год (n-3), предшествующий предыдущему периоду регулирования</t>
  </si>
  <si>
    <t>год, данные за год (n-4), предшествующий году (n-3)</t>
  </si>
  <si>
    <t>тыс. руб.</t>
  </si>
  <si>
    <t>№ п/п</t>
  </si>
  <si>
    <t>Показатели</t>
  </si>
  <si>
    <t>Расходы на выполнение мероприятий по технологическому присоединению, 
не связанных со строительством объектов электросетевого хозяйства</t>
  </si>
  <si>
    <t xml:space="preserve">Расходы на подготовку и выдачу сетевой организацией технических условий заявителю </t>
  </si>
  <si>
    <t>Расходы на проверку сетевой организацией выполнения заявителем технических условий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</si>
  <si>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</si>
  <si>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</si>
  <si>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</si>
  <si>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</si>
  <si>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</si>
  <si>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</si>
  <si>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</si>
  <si>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</si>
  <si>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</si>
  <si>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</si>
  <si>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</si>
  <si>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</si>
  <si>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</si>
  <si>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</si>
  <si>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</si>
  <si>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</si>
  <si>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</si>
  <si>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</si>
  <si>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</si>
  <si>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</si>
  <si>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</si>
  <si>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</si>
  <si>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</si>
  <si>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</si>
  <si>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</si>
  <si>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</si>
  <si>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</si>
  <si>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</si>
  <si>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</si>
  <si>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</si>
  <si>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</si>
  <si>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</si>
  <si>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</si>
  <si>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</si>
  <si>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</si>
  <si>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</si>
  <si>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 (по Коллективному договору)</t>
  </si>
  <si>
    <t>(руб. на одно ТП)</t>
  </si>
  <si>
    <t>к стандартам раскрытия информации
субъектами оптового и розничных
рынков электрической энергии,утв.постановлением Правительства Российской Федерации от 21 янвая 2004г. № 24</t>
  </si>
  <si>
    <t>к стандартам раскрытия информации
субъектами оптового и розничных
рынков электрической энергии,утв.постановлением Правительства Российской Федерации от 21 января 2004г. № 24</t>
  </si>
  <si>
    <t>Длина воздушных и кабельных линий электропередачи
на i-м уровне напряжения, фактически построенных за последние 3 года       (км)</t>
  </si>
  <si>
    <t>к стандартам раскрытия информации
субъектами оптового и розничных
рынков электрической энергии, утв.постановлением Правительства Российской Федерации от 21 января 2004г. № 24</t>
  </si>
  <si>
    <t>От 670 кВт  -  всего</t>
  </si>
  <si>
    <t xml:space="preserve">От 670 кВт   - всего
  </t>
  </si>
  <si>
    <t>(тыс.руб.)</t>
  </si>
  <si>
    <t>Объем
максимальной
мощности,присоединенной  в рамках технологического присоединения</t>
  </si>
  <si>
    <t>об осуществлении технологического присоединения
по договорам, заключенным за 9 месяцев 2022 года</t>
  </si>
  <si>
    <t>о поданных заявках на технологическое присоединение за 9 месяцев 2022 года</t>
  </si>
  <si>
    <t>Приложение № 1</t>
  </si>
  <si>
    <t>Объект электросетевого хозяйства/Средство коммерческого учета электрической энергии (мощности)</t>
  </si>
  <si>
    <t>Льготная категория присоединения</t>
  </si>
  <si>
    <t>Заявитель 
(для физических лиц - Ф.И.О., для юридических лиц - наименование 
с указанием ОПФ, 
для индивидуальных предпринимателей - ИП Ф.И.О., для иных объектов инвестиционной программы - прочерк)</t>
  </si>
  <si>
    <t>Наименование 
и местоположение присоединенного объекта (иного объекта инвестиционной программы)</t>
  </si>
  <si>
    <t>Реквизиты заключенного 
договора о технологическом присоединении (№ и дата), 
для иных объектов инвестиционной программы - идентификатор инвестиционного проекта</t>
  </si>
  <si>
    <t>Признак j 
(выбрать 
из списка)</t>
  </si>
  <si>
    <t>Признак k 
(выбрать 
из списка)</t>
  </si>
  <si>
    <t>Признак l 
(выбрать 
из списка)</t>
  </si>
  <si>
    <t>Признак m 
(выбрать 
из списка)</t>
  </si>
  <si>
    <t>Признак n 
(выбрать 
из списка)</t>
  </si>
  <si>
    <t>Признак o 
(выбрать 
из списка)</t>
  </si>
  <si>
    <t>Местоположение объекта (выбрать из списка)</t>
  </si>
  <si>
    <t>Год ввода объекта (выбрать из списка)</t>
  </si>
  <si>
    <t>Уровень напряжения (выбрать из списка), кВ</t>
  </si>
  <si>
    <t>Протяженность линии электропередачи 
по трассе, м</t>
  </si>
  <si>
    <t>Максимальная мощность, присоединенная 
в рамках технологического присоединения 
(либо мощность, введенная 
по инвестиционной программе), кВт</t>
  </si>
  <si>
    <t>Фактические расходы на строительство объекта/на обеспечение средствами коммерческого учета электрической энергии (мощности), тыс. руб.</t>
  </si>
  <si>
    <t>до законодательных изменений с 1 июля 
2022 года:
 (да/нет), либо иной объект инвестиционной программы 
(выбрать из списка)</t>
  </si>
  <si>
    <t>после законодательных изменений с 1 июля 
2022 года:
 (да/нет), либо иной объект инвестиционной программы 
(выбрать из списка)</t>
  </si>
  <si>
    <t>1. Строительство воздушных линий</t>
  </si>
  <si>
    <t>ВЛ-0,4кВ ф."Калинина" от ТП № 20 СИП-4 4х25 (ж.б)</t>
  </si>
  <si>
    <t>Да, до 15 кВт, 3 кат.</t>
  </si>
  <si>
    <t>Да (физ. лица до 15 кВт, кроме соц. защищенных)</t>
  </si>
  <si>
    <t>Григорьев С В</t>
  </si>
  <si>
    <t>Жилой дом  г. Няндома, ул. Калинина, д.20</t>
  </si>
  <si>
    <t>22ф 14.06.2018</t>
  </si>
  <si>
    <t>железобетонные</t>
  </si>
  <si>
    <t>изолированный провод</t>
  </si>
  <si>
    <t>сталеалюминиевый</t>
  </si>
  <si>
    <t>до 50 квадратных мм включительно</t>
  </si>
  <si>
    <t>одноцепные</t>
  </si>
  <si>
    <t>город</t>
  </si>
  <si>
    <t>0,4 кВ и ниже</t>
  </si>
  <si>
    <t>×</t>
  </si>
  <si>
    <t>ВЛ-0,4кВ ф."Полевая" от ТП № 82 СИП-4 2х25 (ж.б)</t>
  </si>
  <si>
    <t>Пулым В С</t>
  </si>
  <si>
    <t>увеличение мощности жилого дома г.Няндома ул.Полевая дом 15</t>
  </si>
  <si>
    <t>62ф 19.11.2018</t>
  </si>
  <si>
    <t>ВЛ-0,4кВ ф."Северодвинская" от ТП № 41 СИП-4 2х25 (ж.б)</t>
  </si>
  <si>
    <t>Анфиногенов А Г</t>
  </si>
  <si>
    <t>Жилой дом  г.Няндома, в 35м. юго-западнее д.4 по ул.Северодвинская</t>
  </si>
  <si>
    <t>31ф 11.07.2018</t>
  </si>
  <si>
    <t>ВЛ-0,4кВ ф."Колхозная" от ТП № 14 СИП-4 4х25 (ж.б)</t>
  </si>
  <si>
    <t>Верещагин И Р</t>
  </si>
  <si>
    <t>Увеличение мощности жилого дома г.Няндома пер.Кирова дом 44</t>
  </si>
  <si>
    <t>49ф 11.09.2017</t>
  </si>
  <si>
    <t>ВЛ-0,4кВ ф."К.Маркса" от ТП № 7 СИП-4 4х25 (ж/б)</t>
  </si>
  <si>
    <t>Бломберус С.Н.</t>
  </si>
  <si>
    <t>Увеличение мощности жилого дома г.Няндома пер.Совхозный жом 3</t>
  </si>
  <si>
    <t>72ф 17.12.2018</t>
  </si>
  <si>
    <t>ВЛ-0,4кВ ф."Левченко" от ТП № 93 СИП-2 3х50+1х70 (ж/б)</t>
  </si>
  <si>
    <t>Мухачева Н.В.</t>
  </si>
  <si>
    <t>Увеличение мощности жилого дома г.Няндома пер.Костанаева джом 36</t>
  </si>
  <si>
    <t>19ф 06.06.2019</t>
  </si>
  <si>
    <t>ВЛ-0,4кВ ф."конец Щетинина" от ТП № 22 СИП -4 4х25 (ж/б)</t>
  </si>
  <si>
    <t>Ширикова Е.В.</t>
  </si>
  <si>
    <t>Жилой дом г.Няндома ул.Щетинина дом 43</t>
  </si>
  <si>
    <t>43ф 10.09.2019</t>
  </si>
  <si>
    <t>ВЛ-0,4кВ ф."Садовая" от ТП № 29 СИП-2 3х50+1х70 (ж/б)</t>
  </si>
  <si>
    <t>Воробьева А.Ю.</t>
  </si>
  <si>
    <t xml:space="preserve">Жилой дом   г. Няндома, ул. Советская, д.62 а </t>
  </si>
  <si>
    <t>25ф 30.06.2020</t>
  </si>
  <si>
    <t>ВЛ-0,4кВ ф."Хоз.постройки"  опоры 7/1/1-7/1/8 провод СИП-4 2х25 (дер)</t>
  </si>
  <si>
    <t>Ярославцев В.А.</t>
  </si>
  <si>
    <t xml:space="preserve">Гараж  г. Няндома, мкр. Каргополь-2, в 317 м. юго-западнее, д.13 по ул. Спортивная  </t>
  </si>
  <si>
    <t>50ф 24.09.2019</t>
  </si>
  <si>
    <t>деревянные</t>
  </si>
  <si>
    <t>ВЛ-0,4кВ ф."конец Красноармейской" от ТП № 12 СИП-4 2х25 (ж/б)</t>
  </si>
  <si>
    <t>Артемов А.Р.</t>
  </si>
  <si>
    <t>Жилой дом  г. Няндома, ул. Красноармейская, д.39а</t>
  </si>
  <si>
    <t>19ф 08.06.2020</t>
  </si>
  <si>
    <t>ВЛ-0,4кВ ф."Леваневского" от ТП № 36 СИП-4 4х25 (ж/б)</t>
  </si>
  <si>
    <t>Сысоева Е.В.</t>
  </si>
  <si>
    <t xml:space="preserve">Жилой дом   г. Няндома, ул. Леваневского д.32 </t>
  </si>
  <si>
    <t>26ф 30.06.2020</t>
  </si>
  <si>
    <t>ВЛ-0,4кВ ф."Володарского" от ТП № 9  СИП-4 4х25 \(ж/б)</t>
  </si>
  <si>
    <t>Чертов А.В.</t>
  </si>
  <si>
    <t>Увеличение мощности жилого дома г.Няндома ул.Володарского д.43</t>
  </si>
  <si>
    <t>1ф 20.01.2020</t>
  </si>
  <si>
    <t>ВЛ-0,4кВ ф."Хозпостройки" опоры 7-7/2/3 СИП-4 4х25 (дер)</t>
  </si>
  <si>
    <t>Заварин О.А.</t>
  </si>
  <si>
    <t>Гараж  г. Няндома, мкр. Каргополь-2, в 277 м. зап. д.1а ул. Школьная</t>
  </si>
  <si>
    <t>33ф 15.07.2020</t>
  </si>
  <si>
    <t>ВЛ-0,4кВ ф."Школа" от ТП № 11 СИП-4 4х25 (ж/б)</t>
  </si>
  <si>
    <t>Ефремов Е.В.</t>
  </si>
  <si>
    <t>Увеличение мощности жилого дома г.Няндома ул. Пушкина дом 16</t>
  </si>
  <si>
    <t>32ф 18.05.2016</t>
  </si>
  <si>
    <t>ВЛ-0,4кВ ф."Хоз.постройки" опоры 14-14/2 от ТП № 7 СИП-4 2х25 (дер)</t>
  </si>
  <si>
    <t>Бобылева С.В.</t>
  </si>
  <si>
    <t>Хоз. Постройка  г. Няндома, мкр. К-2, в 343 м. западнеек д.13 по ул. Спортивная</t>
  </si>
  <si>
    <t>36ф 13.08.2020</t>
  </si>
  <si>
    <t>ВЛ-0,4кВ ф."Урицкого от ТП № 4</t>
  </si>
  <si>
    <t>Да, до 150 кВт (кроме до 15 кВт, 3 кат.)</t>
  </si>
  <si>
    <t>Да (юр. лица до 150 кВт, 0% стоимости ПМ)</t>
  </si>
  <si>
    <t>ООО "Монолит"</t>
  </si>
  <si>
    <t>Бытовое помещение  г. Няндома, земельный участок с кадастровым №29:12:010105, №29:12:010110</t>
  </si>
  <si>
    <t>1ю 14.01.21.</t>
  </si>
  <si>
    <t>ВЛ-0,4кВ ф."Гаражи" от ТП № 11</t>
  </si>
  <si>
    <t>Манушкин Д.В.</t>
  </si>
  <si>
    <t>Производственное здание г.Няндома пер.Парковый дом 2в</t>
  </si>
  <si>
    <t>8ю 04.12.20.</t>
  </si>
  <si>
    <t>ВЛ-0,4кВ ф."Бытовка" опора 1 от ТП № 79</t>
  </si>
  <si>
    <t>МАУ "РКЦ ЖКХ"</t>
  </si>
  <si>
    <t>Бытовка  г. Няндома. ул. Загородная (на территории кладбища)</t>
  </si>
  <si>
    <t>7ю 04.12.20.</t>
  </si>
  <si>
    <t>ВЛ-0,4кВ ф."пер.Свободы" от ТП № 85</t>
  </si>
  <si>
    <t>Должикова И.С.</t>
  </si>
  <si>
    <t>Увеличение мощности жилого дома г.Няндома ул.Свободы дом 14</t>
  </si>
  <si>
    <t>56ф 21.12.20.</t>
  </si>
  <si>
    <t>ВЛ-0,4кВ ф."конец ул.М.Горбача" опора 124/1 от ТП № 16</t>
  </si>
  <si>
    <t>Евстафеева Л.В.</t>
  </si>
  <si>
    <t>Увеличение мощности жилого дома г.Няндома ул.М.Горбача  дом 16</t>
  </si>
  <si>
    <t>48ф 09.10.20.</t>
  </si>
  <si>
    <t>ВЛ-0,4кВ ф."Гаражи" опоры 5,6 от ТП № 3</t>
  </si>
  <si>
    <t>Арсентьева Е.Д.</t>
  </si>
  <si>
    <t>Гараж  г. Няндома, ул. Каменная, д.2 стр.1, бокс.2</t>
  </si>
  <si>
    <t>20ф 08.06.21.</t>
  </si>
  <si>
    <t>ВЛ-0,4кВ ф." Ковырзина" опора № 6 от ТП № 120</t>
  </si>
  <si>
    <t>Солдатов О.Г.</t>
  </si>
  <si>
    <t>Жилой дом  г. Няндома, в 296 м. с-з д.61 по ул. Г. Ковырзина</t>
  </si>
  <si>
    <t>51ф 09.11.20.</t>
  </si>
  <si>
    <t>ВЛ-0,4кВ ф."Пушкина" опора 6/1 от ТП № 11</t>
  </si>
  <si>
    <t>Беляев В.В.</t>
  </si>
  <si>
    <t>Увеличение мощности жилого дома г.Няндома ул.Пушкина дом 18</t>
  </si>
  <si>
    <t>55ф 14.12.20.</t>
  </si>
  <si>
    <t>ВЛ-0,4кВ ф." пер.Свободы" опоры 13,14 от ТП № 86</t>
  </si>
  <si>
    <t>Мехреньгин Д.А.</t>
  </si>
  <si>
    <t>Увеличение мощности жилого дома г.Няндома пер.Свободы дом 9</t>
  </si>
  <si>
    <t>2ф 28.01.21.</t>
  </si>
  <si>
    <t>ВЛ-0,4кВ ф."Хоз.постройки" от ТП № 7 Каргополь-2</t>
  </si>
  <si>
    <t>Изотов А.С.</t>
  </si>
  <si>
    <t>Гараж  г. Няндома, мкр. Каргополь-2, в 328 м. ю-з. д.1а ул. Школьная</t>
  </si>
  <si>
    <t>40ф 31.08.20.</t>
  </si>
  <si>
    <t>ВЛ-0,4кВ ф."Школа" от ТП № 16</t>
  </si>
  <si>
    <t>Нет</t>
  </si>
  <si>
    <t>Управление стр., арх.и ЖКХ МО "Няндомский муниц. район"</t>
  </si>
  <si>
    <t>г. Няндома,                 ул. Строителей              (вблизи шк. №7)</t>
  </si>
  <si>
    <t>12ю 06.04.21.</t>
  </si>
  <si>
    <t>ВЛ-0,4кВ ф."60 лет Октября" от ТП № 54</t>
  </si>
  <si>
    <t>Светофор Т.7  г. Няндома, ул. 60 лет Октября              (вблизи РЦДО)</t>
  </si>
  <si>
    <t>11ю 06.04.21.</t>
  </si>
  <si>
    <t>ВЛ-0,4кВ ф."Жемчужина" от ТП № 44</t>
  </si>
  <si>
    <t>Совет МКД в лице председателя Самойлов В.П.</t>
  </si>
  <si>
    <t>Многоквартирный жилой дом г.Няндома ул.Красноармейская дом 58в.корп.1</t>
  </si>
  <si>
    <t>13ф 29.04.21.</t>
  </si>
  <si>
    <t>ВЛ-0,4кВ ф."60 лет Октября" от ТП № 56</t>
  </si>
  <si>
    <t>Светофор Т.7  г. Няндома, ул. 60 лет Октября              (вблизи ДШИ)</t>
  </si>
  <si>
    <t>9ю 06.04.21.</t>
  </si>
  <si>
    <t>ВЛ-0,4кВ ф."Скважина" от ТП № 30</t>
  </si>
  <si>
    <t>Рябков В.В.</t>
  </si>
  <si>
    <t>Гаражные боксы  г. Няндома, ул. Первомайская, д.85</t>
  </si>
  <si>
    <t>36ф 17.08.21.</t>
  </si>
  <si>
    <t>ВЛ-0,4кВ ф."Промартельная" от ТП № 81</t>
  </si>
  <si>
    <t>Дурыгина Н.Н.</t>
  </si>
  <si>
    <t>Хозяйственная постройка (погреб)  г. Няндома, в 38 м. ю-в д.3 по ул. Промартельная</t>
  </si>
  <si>
    <t>14ф 11.05.21.</t>
  </si>
  <si>
    <t>&lt;пообъектная расшифровка&gt;</t>
  </si>
  <si>
    <t>2. Строительство кабельных линий</t>
  </si>
  <si>
    <t>КЛ-0,4кВ ф."60 лет Октября" от ТП № 56</t>
  </si>
  <si>
    <t>Светофор Т.7  г. Няндома,  ул. 60 лет Октября  (вблизи шк. №3)</t>
  </si>
  <si>
    <t>7ю 06.04.21.</t>
  </si>
  <si>
    <t>в траншеях</t>
  </si>
  <si>
    <t>одножильные</t>
  </si>
  <si>
    <t>с резиновой или пластмассовой изоляцией</t>
  </si>
  <si>
    <t>один кабель в траншее, канале, туннеле или коллекторе, на галерее или эстакаде, одна труба в скважине</t>
  </si>
  <si>
    <t>3. Строительство пунктов секционирования</t>
  </si>
  <si>
    <t>4.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</si>
  <si>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КТПТ-250/10/0,4 № 126 "Яясная"</t>
  </si>
  <si>
    <t>ИП Онегин В.Н.</t>
  </si>
  <si>
    <t>Увеличение мощности производственной базы  Няндомский район в 704 м. ю-в перес. Ад. "Долматово-Няндома-Каргополь-Пудож" и ад. "Подъезд к АБЗ"</t>
  </si>
  <si>
    <t>9ю 22.05.2019</t>
  </si>
  <si>
    <t>однотрансформаторные</t>
  </si>
  <si>
    <t>от 100 до 250 кВА включительно</t>
  </si>
  <si>
    <t>шкафного или киоскового типа</t>
  </si>
  <si>
    <t>10/0,4 кВ</t>
  </si>
  <si>
    <t>КТПТ-250-10/0,4 № 127 "АТП"</t>
  </si>
  <si>
    <t>ИП Крива С.В.</t>
  </si>
  <si>
    <t>Увеличение мощности производственной базы г.Няндома ул.Ковырзина дом 39а корп.4</t>
  </si>
  <si>
    <t>16ю 01.07.2019</t>
  </si>
  <si>
    <t>КТП-250-10/0,4 № 29 "Садовая-2"</t>
  </si>
  <si>
    <t>ИП Шерстянникова Р.В.</t>
  </si>
  <si>
    <t xml:space="preserve">Здание свинарника (склад)  г. Няндома, ул. Советская, д.62, стр.13  </t>
  </si>
  <si>
    <t>31ю 09.12.2019</t>
  </si>
  <si>
    <t>2КТПП-250-10/0,4-В/ВК № 99 "Детский сад"</t>
  </si>
  <si>
    <t>ООО "Векторстрой"</t>
  </si>
  <si>
    <t>Детский сад  г. Няндома, в 16 м. южнее д. 58в, к.1 по ул. Красноармейская</t>
  </si>
  <si>
    <t>1ю 08.06.2020</t>
  </si>
  <si>
    <t>двухтрансформаторные и более</t>
  </si>
  <si>
    <t xml:space="preserve"> № 125 "СХТ-2"</t>
  </si>
  <si>
    <t>ООО "Коналес"</t>
  </si>
  <si>
    <t>Увеличение мощности производственной базы г.Няндома ул.Индустриальная д.4а</t>
  </si>
  <si>
    <t>5ю 12.04.2019</t>
  </si>
  <si>
    <t>от 400 до 630 кВА включительно</t>
  </si>
  <si>
    <t>МТПО № 79 "Загородная"</t>
  </si>
  <si>
    <t>до 25 кВА включительно</t>
  </si>
  <si>
    <t>столбового/мачтового типа</t>
  </si>
  <si>
    <t>КТПТ-250/10/0,4 № 43 "ЛТУ"</t>
  </si>
  <si>
    <t>Морозова О.А.</t>
  </si>
  <si>
    <t>Увеличение мощности жилого дома г.Няндома ул.Красноармейская дом 61</t>
  </si>
  <si>
    <t>49ф 09.10.20.</t>
  </si>
  <si>
    <t>5. Строительство распределительных трансформаторных подстанций (РТП) с уровнем напряжения до 35 кВ</t>
  </si>
  <si>
    <t>6. Строительство центров питания, подстанций уровнем напряжения 35 кВ и выше (ПС)</t>
  </si>
  <si>
    <t>7. Обеспечение средствами коммерческого учета электрической энергии (мощности)</t>
  </si>
  <si>
    <t>Счетчик электроэнергии НЕВА 101 1 SO 5(60) jl однофазный, однотарифныц 5(60) кл.точн.1,0 Щ ЭМОУ</t>
  </si>
  <si>
    <t>Белявцева А.И.</t>
  </si>
  <si>
    <t>Хозяйственная постройка г.Няндома м-р Каргополь-2 в 560м с-з д.1А по ул.Школьной</t>
  </si>
  <si>
    <t>28ф 08.07.2020</t>
  </si>
  <si>
    <t>однофазный</t>
  </si>
  <si>
    <t>прямого включения</t>
  </si>
  <si>
    <t>Счетчик электроэнергии ЦЭ 6803 В1 230В 1-7,5А 3ф 4пр М7.Р32 трехфазный однотарифный 1(8,2;7,5), кл.точн 1,0 D+Щ ЭМОУ</t>
  </si>
  <si>
    <t>Никитин А.В.</t>
  </si>
  <si>
    <t>Увеличение мощности гаража  г. Няндома, Строителей, д.20,           стр. 6, бокс7</t>
  </si>
  <si>
    <t>30ф 08.07.2020</t>
  </si>
  <si>
    <t>трехфазный</t>
  </si>
  <si>
    <t>без трансформатора тока</t>
  </si>
  <si>
    <t>Счетчик электроэнергии НЕВА МТ 324 1.0 АО S26 5(60) трехфазный многотарифный 5(60) кл.точ. 1,0 D ЖКИ регион 78</t>
  </si>
  <si>
    <t>Кононов А.В.</t>
  </si>
  <si>
    <t xml:space="preserve">Увеличение мощности жилого дом   г. Няндома, в 23м с-в д.3 по пер. Карасовский  </t>
  </si>
  <si>
    <t>46ф 24.09.2020</t>
  </si>
  <si>
    <t>Дубова М.М.</t>
  </si>
  <si>
    <t>Жилой дом  г. Няндома, ул. Восточная, д.8а</t>
  </si>
  <si>
    <t>47ф 28.09.2020</t>
  </si>
  <si>
    <t>Мишекурина С.А.</t>
  </si>
  <si>
    <t>Хозяйственная постройка  г. Няндома, мкр. К-2, в 400 м. западнеек д.13 по ул. Спортивная</t>
  </si>
  <si>
    <t>39ф 28.08.2020</t>
  </si>
  <si>
    <t>Корехов К.В.</t>
  </si>
  <si>
    <t>Увеличение мощности жилого дома г.Няндома ул.Солнечная дом 11</t>
  </si>
  <si>
    <t>43ф 07.09.2020</t>
  </si>
  <si>
    <t>Счетчик электроэнергии НЕВА 103 1 SO 5(60) jl однофазный, однотарифныц неразборный корпус</t>
  </si>
  <si>
    <t>Садовникова Г.Н.</t>
  </si>
  <si>
    <t xml:space="preserve">Гараж  г. Няндома, в 103 м с-з д.2 по ул. Труда </t>
  </si>
  <si>
    <t>44ф 14.09.2020</t>
  </si>
  <si>
    <t>Теплухин Е.В.</t>
  </si>
  <si>
    <t>Гараж  г. Няндома, в 22 м. ю-в д.57 по ул. Володарского</t>
  </si>
  <si>
    <t>38ф 28.08.2020</t>
  </si>
  <si>
    <t>Яковлев А.С.</t>
  </si>
  <si>
    <t>Увеличение мощности жилого дома г.Няндома пер .Новый д.18</t>
  </si>
  <si>
    <t>35ф 30.07.2020</t>
  </si>
  <si>
    <t>Савин А.Н.</t>
  </si>
  <si>
    <t>Жилой дом г.Няндома ул.Весення дом 15</t>
  </si>
  <si>
    <t>54ф 11.12.2020</t>
  </si>
  <si>
    <t>Конанов О.Л.</t>
  </si>
  <si>
    <t>Увеличение мощности жилого дома  п. Шестиозерский, ул. Центральная, д.24</t>
  </si>
  <si>
    <t>34ф 17.07.2020</t>
  </si>
  <si>
    <t>Счетчик электроэнергии НЕВА МТ 324 1,0 АО S26 5(60) трехфазный, многотарифный 5(60) кл.точн.1,0 D ЖКИ регион 78</t>
  </si>
  <si>
    <t>Иной объект инвестиционной программы</t>
  </si>
  <si>
    <t>Шалгинский С.А.</t>
  </si>
  <si>
    <t>Жилой дом г.Няндома ул.Лесопильная дом 9а</t>
  </si>
  <si>
    <t>б/н 08.07.2020</t>
  </si>
  <si>
    <t>Счетчик электроэнергии НЕВА МТ 124  АS 0 5(60) однофазный, многотарифный 5(60) кл.точн.1,0 D ЖКИ регион 78</t>
  </si>
  <si>
    <t>Осипов А.Р.</t>
  </si>
  <si>
    <t>Жилой дом г.Няндома ул.Больничная дом 25</t>
  </si>
  <si>
    <t>б/н 14.07.2020</t>
  </si>
  <si>
    <t>Старцев Ю.Н.</t>
  </si>
  <si>
    <t>Квартира Няндомский район п.Шестиозерский ул.Вокзальная дом 11 кв.2</t>
  </si>
  <si>
    <t>б/н 31.07.2020</t>
  </si>
  <si>
    <t>Денисов А.М.</t>
  </si>
  <si>
    <t>Жилой дом г.Няндома ул.Володарского дом 66</t>
  </si>
  <si>
    <t>б/н 12.08.2020</t>
  </si>
  <si>
    <t>Кузьмин В.В.</t>
  </si>
  <si>
    <t>Квартира  г.Няндома ул.Загородная дом 19 кв.2</t>
  </si>
  <si>
    <t>б/н 07.08.2020</t>
  </si>
  <si>
    <t>Зубов В.В.</t>
  </si>
  <si>
    <t>Жилой дом  Няндомский район п.Бурачиха ул.Железнодорожная дом 24а</t>
  </si>
  <si>
    <t>б/н 13.08.2020</t>
  </si>
  <si>
    <t>Зарубин А.А.</t>
  </si>
  <si>
    <t xml:space="preserve">Жилой дом  Няндомский район п.Бурачиха ул.Центральная дом 1в    </t>
  </si>
  <si>
    <t>б/н 27.07.2020</t>
  </si>
  <si>
    <t>ИП Нелюбова И.Г.</t>
  </si>
  <si>
    <t>Магазин г.Няндома ул.Ленина дом 45</t>
  </si>
  <si>
    <t>б/н 04.09.2020</t>
  </si>
  <si>
    <t>полукосвенного включения</t>
  </si>
  <si>
    <t>с трансформатором тока</t>
  </si>
  <si>
    <t>Паевья О.С.</t>
  </si>
  <si>
    <t>Жилой дом г.Няндома ул.К.Маркса дом 30</t>
  </si>
  <si>
    <t>б/н 15.09.2020</t>
  </si>
  <si>
    <t>Осипов С.А.</t>
  </si>
  <si>
    <t>Жилой дом г.Няндома ул.Гагарина дом 27</t>
  </si>
  <si>
    <t>б/н 14.09.2020</t>
  </si>
  <si>
    <t>Богатова М.А.</t>
  </si>
  <si>
    <t>Хоз.постройка г.Няндома м-н Каргополь-2</t>
  </si>
  <si>
    <t>б/н 16.09.2020</t>
  </si>
  <si>
    <t>Коржев А.А.</t>
  </si>
  <si>
    <t>Жилой дом г.Няндома ул. Восточная дом 10</t>
  </si>
  <si>
    <t>б/н 21.09.2020</t>
  </si>
  <si>
    <t>Тюленев С.В.</t>
  </si>
  <si>
    <t>Жилой дом г.Няндома ул.Холмогорская дом 19</t>
  </si>
  <si>
    <t>б/н 22.09.2020</t>
  </si>
  <si>
    <t>Лисютина Г.П.</t>
  </si>
  <si>
    <t>Жилой дом г.Няндома пер.Куйбышева дом 26</t>
  </si>
  <si>
    <t>Касаева С.Н.</t>
  </si>
  <si>
    <t>Квартира г.Няндома ул.Урицкого дом 4 кв.2</t>
  </si>
  <si>
    <t>б/н 29.09.2020</t>
  </si>
  <si>
    <t>Махиня А.Б.</t>
  </si>
  <si>
    <t>Квартира г.Няндома ул.Тоншаевская дом 16 кв.1</t>
  </si>
  <si>
    <t>б/н 05.10.2020</t>
  </si>
  <si>
    <t>Пивнов Н.Е.</t>
  </si>
  <si>
    <t>Квартира Нянд.район п.Полоха ул.Железнодорожная дом 4 кв.2</t>
  </si>
  <si>
    <t>б/н 21.08.2020</t>
  </si>
  <si>
    <t>Добрынинская О.А.</t>
  </si>
  <si>
    <t>Жилой дом г.Няндома ул.Кедрова дом 15</t>
  </si>
  <si>
    <t>б/н 01.10.2020</t>
  </si>
  <si>
    <t>Каширина Е.И.</t>
  </si>
  <si>
    <t>Хоз.постройка г.Няндома за домом № 3 по ул.Промартельная</t>
  </si>
  <si>
    <t>б/н 24.09.2020</t>
  </si>
  <si>
    <t>Беляев А.Д.</t>
  </si>
  <si>
    <t>Квартира Нянд.р-он п.Полоха ул.Советская дом 10а кв.1</t>
  </si>
  <si>
    <t>Мартынюк Е.В.</t>
  </si>
  <si>
    <t>Квартира г.Няндома ул.Тоншаевская дом 22 кв.3</t>
  </si>
  <si>
    <t>б/н 19.10.2020</t>
  </si>
  <si>
    <t>Лукин М.С.</t>
  </si>
  <si>
    <t>Жилой дом г.Ннндома ул.Пушкина дом 7</t>
  </si>
  <si>
    <t>б/н 07.10.2020</t>
  </si>
  <si>
    <t xml:space="preserve">Счетчик электроэнергии ЦЭ 6803  М7.Р32 трехфазный однотарифный 5(1-7,5) А                           </t>
  </si>
  <si>
    <t>ООО "Ресурс"</t>
  </si>
  <si>
    <t>ТП -81 "Биржа Химлесхоза" г.Няндома ул.Лесная дом 13</t>
  </si>
  <si>
    <t>Богданов С.А.</t>
  </si>
  <si>
    <t>Жилой дом г.Няндома ул.Гагарина дом 21</t>
  </si>
  <si>
    <t>б/н 02.11.2020</t>
  </si>
  <si>
    <t>Счетчик электроэнергии ЦЭ 6803 В1 230В 5-60А 3ф 4пр М7.Р32 трехфазный однотарифный 5(60), кл.точн 1,0 D+Щ ЭМОУ</t>
  </si>
  <si>
    <t>МКУ "ЭТУ"</t>
  </si>
  <si>
    <t>ТП "Поселок" Нянд.район п.Бурачиха ул.Советская дом 13</t>
  </si>
  <si>
    <t>б/н 22.10.2020</t>
  </si>
  <si>
    <t>Сергушев Н.Л.</t>
  </si>
  <si>
    <t>Квартира Нянр.р-н ст.Зеленый ул.Лесная дом 30 кв.1</t>
  </si>
  <si>
    <t>б/н 13.10.2020</t>
  </si>
  <si>
    <t>Алибердов В.В.</t>
  </si>
  <si>
    <t>Жилой дом Нянд.р-н п.Шестиозерский ул.Центральная дом 4а</t>
  </si>
  <si>
    <t>Парамонова О.Ю.</t>
  </si>
  <si>
    <t>Квартира г.Няндома ул.Красноармейская дом 41а кв.2</t>
  </si>
  <si>
    <t>б/н 05.11.2020</t>
  </si>
  <si>
    <t>Новикова А.Ф.</t>
  </si>
  <si>
    <t>Квартира г.Няндома пер.Кирова дом 66б кв.2</t>
  </si>
  <si>
    <t>б/н 17.11.2020</t>
  </si>
  <si>
    <t>Кузнецова Г.В.</t>
  </si>
  <si>
    <t>Квартира г.Няндома ул.Северо-Западная дом 7 кв.1</t>
  </si>
  <si>
    <t>б/н 23.11.2020</t>
  </si>
  <si>
    <t>Меньшиков В.Н.</t>
  </si>
  <si>
    <t>Квартира г.Няндома пер.Побежимова дом 2а кв.3</t>
  </si>
  <si>
    <t>Счетчик электроэнергии ЦЭ 6803 В1 230В 10-100А 3ф 4пр М7.Р32 трехфазный однотарифный 10(100), кл.точн 1,0 D+Щ ЭМОУ</t>
  </si>
  <si>
    <t>ИП Тихонина В.В.</t>
  </si>
  <si>
    <t>Магазин г.Няндома ул.Пролетарская дом 3</t>
  </si>
  <si>
    <t>Богданова Л.С.</t>
  </si>
  <si>
    <t>Квартира г.Няндома ул.Приозерная дом 21а кв.3</t>
  </si>
  <si>
    <t>Черняева В.В.</t>
  </si>
  <si>
    <t>Жилой дом Нянд.р-н ст.Бурачиха ул.Советская дом 13а</t>
  </si>
  <si>
    <t>б/н 22.12.2020</t>
  </si>
  <si>
    <t>ИП Руйминов Д.В.</t>
  </si>
  <si>
    <t>Магазин г.Няндома ул.Советская дом 2</t>
  </si>
  <si>
    <t>б/н 21.12.2020</t>
  </si>
  <si>
    <t>Счетчик электроэнергии НЕВА МТ 324  1.0 АО S26 5(60) трехфазный, многотарифный 5(60) кл.точн.1,0 D ЖКИ регион 78</t>
  </si>
  <si>
    <t>Панфилов М.Н.</t>
  </si>
  <si>
    <t>Увеличение мощности жилого дома г.Няндома ул.Володарского дом 3а</t>
  </si>
  <si>
    <t>31ф 09.07.20.</t>
  </si>
  <si>
    <t>Самарин Ю.Л.</t>
  </si>
  <si>
    <t>Увеличение мощности производственного здания г.Няндома мкр Каргополь-2 ул. Гагарина дом 23</t>
  </si>
  <si>
    <t>3ю 18.02.21.</t>
  </si>
  <si>
    <t>Ильина Г.И.</t>
  </si>
  <si>
    <t xml:space="preserve"> Увеличение мощности жилого дома г.Няндома ул. Горького дом 21а</t>
  </si>
  <si>
    <t>37ф 21.08.20.</t>
  </si>
  <si>
    <t>Билоченко Ю.А.</t>
  </si>
  <si>
    <t>Увеличение мощности жилого дома г.Няндома пер.Парковый дом 21</t>
  </si>
  <si>
    <t>45ф 21.09.20.</t>
  </si>
  <si>
    <t>Счетчик электроэнергии НЕВА 101 1 SO 5(60) однофазный, однотарифныц 5(60) кл.точн.1,0 Щ ЭМОУ</t>
  </si>
  <si>
    <t>Пинчук А.С.</t>
  </si>
  <si>
    <t>Жилой дом г. Няндома, ул. Пролетарская, д.26</t>
  </si>
  <si>
    <t>8ф 12.04.20.</t>
  </si>
  <si>
    <t>Счетчик электроэнергии Меркурий 231 АТ-011 трехфазный многотарифный 5(60) кл.точн.1,0 D ЖКИ irDA 2 тарифа МСК</t>
  </si>
  <si>
    <t>Харленок Е.В.</t>
  </si>
  <si>
    <t>Увеличение мощности жилого дома г.Няндома ул.Пролетарская дом 22</t>
  </si>
  <si>
    <t>4ф 18.02.21.</t>
  </si>
  <si>
    <t>ГБУ АО "Региональная транспортная служба"</t>
  </si>
  <si>
    <t>Фотовидеофиксация 135км+115м автодороги "Долматово-Няндома-Каргополь-Пудож"</t>
  </si>
  <si>
    <t>5ю 22.09.20.</t>
  </si>
  <si>
    <t>ПАО "Ростелеком"</t>
  </si>
  <si>
    <t>Таксофон  Няндомский р-н ст. Полоха, около д.12а</t>
  </si>
  <si>
    <t>2ю 22.01.21.</t>
  </si>
  <si>
    <t>Петухов Ю.П.</t>
  </si>
  <si>
    <t>Гараж  г. Няндома, в 15 м. восточнее д.25 по ул. Горького</t>
  </si>
  <si>
    <t>23ф 28.06.21.</t>
  </si>
  <si>
    <t>Зелик А.А.</t>
  </si>
  <si>
    <t>Гараж  г. Няндома, в 39 м. ю-з д.53 по ул. Н.Томиловой</t>
  </si>
  <si>
    <t>10ф 13.04.21.</t>
  </si>
  <si>
    <t>Выключатель автоматический двухполюсной 32А с ВА 47-29 С 4,5кА</t>
  </si>
  <si>
    <t>Дубенко В.Н.</t>
  </si>
  <si>
    <t>Баня  г. Няндома, в 55 м ю-в д.80 по ул. Горького</t>
  </si>
  <si>
    <t>52ф 10.11.20.</t>
  </si>
  <si>
    <t>Комисаренко А.В.</t>
  </si>
  <si>
    <t>Гараж  г. Няндома, в 50м. Ю-в д.6 по ул. 60 лет Октября</t>
  </si>
  <si>
    <t>17ф 01.06.21.</t>
  </si>
  <si>
    <t>ООО "Энергия Севера"</t>
  </si>
  <si>
    <t>Временное электроснабжение на период строительства коельной ЦРМ  г.Няндома в 29м ю-з дома 2 по ул. Труда</t>
  </si>
  <si>
    <t>19ю 05.07.21.</t>
  </si>
  <si>
    <t>Первушова Н.Г.</t>
  </si>
  <si>
    <t>Увеличение мощности жилого дома г.Няндома ул.Леваневского дом 28</t>
  </si>
  <si>
    <t>50ф 05.11.20.</t>
  </si>
  <si>
    <t>Сальников В.Л.</t>
  </si>
  <si>
    <t>Увеличение мощности жилого дома г.Няндома ул.Свободы дом 30</t>
  </si>
  <si>
    <t>26ф 30.06.21.</t>
  </si>
  <si>
    <t>Черепанов В.А.</t>
  </si>
  <si>
    <t>Увеличение мощности жилого дома г.Няндома пер.Бульварный дом 26</t>
  </si>
  <si>
    <t>3ф 15.02.21.</t>
  </si>
  <si>
    <t>Каторкин К.А.</t>
  </si>
  <si>
    <t>Увеличение мощности жилого дома г.Няндома ул.60 лет Октября дом 37</t>
  </si>
  <si>
    <t>53ф 04.12.20.</t>
  </si>
  <si>
    <t>Счетчик электроэнергии ЦЭ 6803 В1 230В 1-7,5А 3ф 4пр М7.Р32 трехфазный однотарифный 1(8,5;7,5), кл.точн 1,0 D+Щ ЭМОУ</t>
  </si>
  <si>
    <t>ИП Садыгов Т.М.о.</t>
  </si>
  <si>
    <t>Пилорама  В 740 м. ю-з пересечения автодороги Долматово-Няндома-Каргополь-Пудож ис автодорогой Подъезд к АБЗ</t>
  </si>
  <si>
    <t>16ю 24.05.21.</t>
  </si>
  <si>
    <t>Кононова Е.А.</t>
  </si>
  <si>
    <t>Хозяйственная постройка  г. Няндома, в 15 м. с-в д.39а по ул. Пушкина</t>
  </si>
  <si>
    <t>21ф 09.06.21.</t>
  </si>
  <si>
    <t>Струменский В.Г.</t>
  </si>
  <si>
    <t>Жилой дом  Няндомский р-н, пос. Лещево, ул. Лесная, д.21</t>
  </si>
  <si>
    <t>43ф 03.09.21.</t>
  </si>
  <si>
    <t>Пискунов А.А.</t>
  </si>
  <si>
    <t>Гараж  г. Няндома, ул. 60 лет Октября, д.19а, стр.5, бокс.6</t>
  </si>
  <si>
    <t>32ф 23.07.21.</t>
  </si>
  <si>
    <t>Борисов Н.Б.</t>
  </si>
  <si>
    <t>Хозяйственная постройка  г. Няндома, мкр. Каргополь-2, в 780 м. ю-з д.13 ул. Спортивная</t>
  </si>
  <si>
    <t>35ф 11.08.21.</t>
  </si>
  <si>
    <t>Попов А.С.</t>
  </si>
  <si>
    <t>Увеличение мощности жилого дома г.Няндома ул.Приозерная дом 14</t>
  </si>
  <si>
    <t>19ф 08.06.21.</t>
  </si>
  <si>
    <t>Плужникова О.В.</t>
  </si>
  <si>
    <t>Увеличение мощности жилого дома г.Няндома ул.Советская дом 41</t>
  </si>
  <si>
    <t>1ф 22.01.21.</t>
  </si>
  <si>
    <t>Счетчик электрической энергии статический однофазный ФОБОС 1 230В 5(60) AIOL-C</t>
  </si>
  <si>
    <t>ООО "Грандторгметалл+"</t>
  </si>
  <si>
    <t>Павильон общественного питания  г. Няндома, в 9 м. восточнее д.14 б по ул. Строителей</t>
  </si>
  <si>
    <t>22ю 11.08.21.</t>
  </si>
  <si>
    <t>Шумкова Г.В.</t>
  </si>
  <si>
    <t>Увеличение мощности жилого дома г.Няндома ул.Вокзальная дом 32</t>
  </si>
  <si>
    <t>40ф 24.08.21.</t>
  </si>
  <si>
    <t>Парамонов Е.П.</t>
  </si>
  <si>
    <t>Увеличение мощности жилого дома г.Няндома ул.Каменная дом 7</t>
  </si>
  <si>
    <t>27ф 30.06.21.</t>
  </si>
  <si>
    <t>Пастухов А.Л.</t>
  </si>
  <si>
    <t>Увеличение мощности жилого дома г.Няндома ул.Первомайская дом 76</t>
  </si>
  <si>
    <t>29ф 08.07.20.</t>
  </si>
  <si>
    <t xml:space="preserve">Светофор Т.7   г. Няндома,  ул. Киевская   (вблизи д.с. Сказка) </t>
  </si>
  <si>
    <t>6ю 06.04.21.</t>
  </si>
  <si>
    <t>Счетчик электроэнергии НЕВА 103 1 SO 5(60)  однофазный, однотарифныц неразборный корпус</t>
  </si>
  <si>
    <t>Свектофор Т.7  г. Няндома,    ул. Володарского              (вблизи д.с. Огонёк)</t>
  </si>
  <si>
    <t>8ю 06.04.21.</t>
  </si>
  <si>
    <t>Светофор Т.7  г. Няндома,   ул. Ленина              (вблизи шк. №7)</t>
  </si>
  <si>
    <t>10ю 06.04.21.</t>
  </si>
  <si>
    <t>Светофор Т.7  г. Няндома,  пер. Клубный              (вблизи д.с. Теремок)</t>
  </si>
  <si>
    <t>13ю 06.04.21.</t>
  </si>
  <si>
    <t>Чуклин Е.П.</t>
  </si>
  <si>
    <t>Увеличение мощности жилого дома г.Няндома пер.Левченко дом 2в</t>
  </si>
  <si>
    <t>34ф 05.08.21.</t>
  </si>
  <si>
    <t>Счетчик 1-фаз. СЕ 101RS 145 М6 (5-60А)</t>
  </si>
  <si>
    <t>МБОУ "Средняя школа №7 города Няндома"</t>
  </si>
  <si>
    <t>Гараж  г. Няндома, ул. Строителей, д.3, стр.1</t>
  </si>
  <si>
    <t>20ю 15.07.21.</t>
  </si>
  <si>
    <t>ИП Соболева И.А.</t>
  </si>
  <si>
    <t>Торговый павильон  г. Няндома, в 12,4 м. зап. Д.91 по ул. Красноармейская</t>
  </si>
  <si>
    <t>26ю 20.09.21.</t>
  </si>
  <si>
    <t>Кузьмин А.А.</t>
  </si>
  <si>
    <t>Увеличение мощности жилого дома г.Няндома ул.Полевая дом 16</t>
  </si>
  <si>
    <t>24ф 28.06.21.</t>
  </si>
  <si>
    <t>Чапурин Д.А.</t>
  </si>
  <si>
    <t>Увеличение мощности жилого дома г.Няндома ул.Колхозная дом 31</t>
  </si>
  <si>
    <t>15ф 01.06.21.</t>
  </si>
  <si>
    <t>Тюкалов С.Б.</t>
  </si>
  <si>
    <t>Увеличение мощности жилого дома г.Няндома ул.Садовая дом 21</t>
  </si>
  <si>
    <t>16ф 26.05.21.</t>
  </si>
  <si>
    <t>Шерстобитов М.А.</t>
  </si>
  <si>
    <t>Увеличение мощности жилого дома г.Няндома пер.Кооперативный дом 4</t>
  </si>
  <si>
    <t>42ф 02.09.20.</t>
  </si>
  <si>
    <t>ООО "Дорожный контроль"</t>
  </si>
  <si>
    <t>Стационарный комплекс фотовидеофиксации нарушений ПДД г.Няндома ул.Леваневского в районе дома 19а</t>
  </si>
  <si>
    <t>25ю 13.09.21.</t>
  </si>
  <si>
    <t xml:space="preserve">Счетчик электроэнергии Меркурий 231 АТ-011 трехфазный многотарифный 5(60) </t>
  </si>
  <si>
    <t>Кушева И.А.</t>
  </si>
  <si>
    <t>Увеличение мощности жилого дома г.Няндома ул.Володарского дом 63</t>
  </si>
  <si>
    <t>18ф 03.06.21.</t>
  </si>
  <si>
    <t>Марков Д.В.</t>
  </si>
  <si>
    <t>Увеличение мощности жилого дома г.Няндома пер.Бульварный дом 10а</t>
  </si>
  <si>
    <t>46ф 28.09.21.</t>
  </si>
  <si>
    <t>Иванова Ю.А.</t>
  </si>
  <si>
    <t>Торговый павильонг.Няндома ул. 60 лет Октября дом 24 стр.1</t>
  </si>
  <si>
    <t>б/н 14.12.2020</t>
  </si>
  <si>
    <t>Клочкова Н.П.</t>
  </si>
  <si>
    <t>Квартира Нянд.р-н ст.Бурачиха ул.Железнодорожная дом 6 кв.2</t>
  </si>
  <si>
    <t>б/н 29.01.2021</t>
  </si>
  <si>
    <t>Вахромов Н.А.</t>
  </si>
  <si>
    <t>Квартира г.Няндома ул.Г.Ковырзина дом 31 кв.3</t>
  </si>
  <si>
    <t>б/н 27.01.2021</t>
  </si>
  <si>
    <t>Лягачева И.А.</t>
  </si>
  <si>
    <t>Жилой дом г.Няндома ул.Промысловая дом 26</t>
  </si>
  <si>
    <t>б/н 12.01.2021</t>
  </si>
  <si>
    <t>Зуев В.Н.</t>
  </si>
  <si>
    <t>Квартира г.Няндома ул.Свободы дом 47а кв.1</t>
  </si>
  <si>
    <t>б/н 21.01.2021</t>
  </si>
  <si>
    <t>Панов С.М.</t>
  </si>
  <si>
    <t>Магазин г.Няндома ул.Фадеева дом 6в</t>
  </si>
  <si>
    <t>б/н 28.01.2021</t>
  </si>
  <si>
    <t>Ушков А.Е.</t>
  </si>
  <si>
    <t>Жилой дом г.Няндома ул.Советская дом 61б</t>
  </si>
  <si>
    <t>б/н 11.02.2021</t>
  </si>
  <si>
    <t>Ковалева Н.В.</t>
  </si>
  <si>
    <t>Квартира Нянд.р-н ст.Зеленый ул.Лесная дом 30 кв.2</t>
  </si>
  <si>
    <t>б/н 08.02.2021</t>
  </si>
  <si>
    <t>Катышевская Н.П.</t>
  </si>
  <si>
    <t>Жилой дом г.Няндома ул.К.Либкнехта дом 43</t>
  </si>
  <si>
    <t>б/н 22.01.2021</t>
  </si>
  <si>
    <t>Прокуратура Няндомского района</t>
  </si>
  <si>
    <t>Административное здание г.Няндома ул.Леваневского дом 52</t>
  </si>
  <si>
    <t>б/н 12.02.2021</t>
  </si>
  <si>
    <t>Подрезов О.А.</t>
  </si>
  <si>
    <t>Гараж г.Няндома ул.Гагарина у дома № 20</t>
  </si>
  <si>
    <t>б/н 09.02.2021</t>
  </si>
  <si>
    <t>Власова Г.Г.</t>
  </si>
  <si>
    <t>Жилой дом г.Няндома ул.Колхозная дом 16</t>
  </si>
  <si>
    <t>б/н 26.02.2021</t>
  </si>
  <si>
    <t>АО "Няндомамежрайгаз"</t>
  </si>
  <si>
    <t>База РПНБ г.Няндома ул.Песочная дом 9</t>
  </si>
  <si>
    <t>б/н 19.03.2021</t>
  </si>
  <si>
    <t>Ткачев В.И.</t>
  </si>
  <si>
    <t>Гараж г.Няндома ул.Гаражная кооперативные гаражи бокс № 18</t>
  </si>
  <si>
    <t>б/н 25.02.2021</t>
  </si>
  <si>
    <t>Счетчик электроэнергии Меркурий 231 АТ-011 трехфазный многоарифный 5(60) кл.точн.1,0 D ЖКИ irDA 2 тарифа МСК</t>
  </si>
  <si>
    <t>Парамонова Л.Н.</t>
  </si>
  <si>
    <t>Жилой дом г.Няндома ул.Свободы дом 53</t>
  </si>
  <si>
    <t>б/н 06.04.2021</t>
  </si>
  <si>
    <t>Счетчик электроэнергии НЕВА 1 МТ 124     АS О 5(60) А однофазный многотарифный 5(60) кл.точ. 1,0 D ЖКИ регион 78</t>
  </si>
  <si>
    <t>Журкина Т.А.</t>
  </si>
  <si>
    <t>Жилой дом г.Няндома ул.Куйбышева дом 4</t>
  </si>
  <si>
    <t>б/н 25.03.2021</t>
  </si>
  <si>
    <t>Счетчик электроэнергии НЕВА  103 1S0 230V 5(60) однофазный однотарифный неразборный корпус</t>
  </si>
  <si>
    <t>Федотова Н.А.</t>
  </si>
  <si>
    <t>Жилой дом г.Няндома ул.Красноармейская дом 47</t>
  </si>
  <si>
    <t>б/н 14.04.2021</t>
  </si>
  <si>
    <t>Счетчик электроэнергии НЕВА  101 1S0 5(60) однофазный однотарифный 5(60) кл.точ. 1,0 Щ ЭМОУ</t>
  </si>
  <si>
    <t>Кузнецов С.А.</t>
  </si>
  <si>
    <t>Жилой дом г.Няндома ул.Северодвинская дом 4</t>
  </si>
  <si>
    <t>б/н 01.04.2021</t>
  </si>
  <si>
    <t>Валова Г.А.</t>
  </si>
  <si>
    <t>Жилой дом г.Няндома ул.Октябрьская дом 36А</t>
  </si>
  <si>
    <t>б/н 05.04.2021</t>
  </si>
  <si>
    <t>Шульга Р.В.</t>
  </si>
  <si>
    <t>Жилой дом Нянд. Район, пос.Шестиозерский ул.Речная дом 14Б</t>
  </si>
  <si>
    <t>Навольнев Н.К.</t>
  </si>
  <si>
    <t>Квартира г.Няндома ул.Красноармейская дом 85 кв.2</t>
  </si>
  <si>
    <t>б/н 21.04.2021</t>
  </si>
  <si>
    <t>Похватной А.П.</t>
  </si>
  <si>
    <t>Квартира г.Няндома ул.Ковырзина дом 34 кв.1</t>
  </si>
  <si>
    <t>б/н 28.04.2021</t>
  </si>
  <si>
    <t>Татоев М.Э.</t>
  </si>
  <si>
    <t>Жилой дом г.Няндома ул.Первомайская дом 28</t>
  </si>
  <si>
    <t>Точенов А.И.</t>
  </si>
  <si>
    <t>Жилой дом г.Няндома пер.Колхозный дом 21</t>
  </si>
  <si>
    <t>б/н 22.04.2021</t>
  </si>
  <si>
    <t>Кириллова Н.Б.</t>
  </si>
  <si>
    <t>Жилой дом г.Няндома ул.Гагарина дом 23</t>
  </si>
  <si>
    <t>Трансформатор тока ТТИ-А 150/5 5ВА класс 0,5 ИЭК (ITT10-2-05-0150)</t>
  </si>
  <si>
    <t>АО "Тандер"</t>
  </si>
  <si>
    <t>Магазин г.Няндома ул.Советская дом 16</t>
  </si>
  <si>
    <t>б/н 13.05.2021</t>
  </si>
  <si>
    <t>Фефилов Р.В.</t>
  </si>
  <si>
    <t>Жилой дом г.Няндома ул. Лесопильная дом 9Б</t>
  </si>
  <si>
    <t>б/н 17.05.2021</t>
  </si>
  <si>
    <t>Старостин В.Н.</t>
  </si>
  <si>
    <t>Жилой дом г.Няндома ул.Кирпичная дом 3</t>
  </si>
  <si>
    <t>б/н 03.12.2020</t>
  </si>
  <si>
    <t>Дергаева Н.А.</t>
  </si>
  <si>
    <t>Жилой дом г.Няндома ул.Пушкина дом 12а</t>
  </si>
  <si>
    <t>б/н 20.05.2021</t>
  </si>
  <si>
    <t>Бодухин А.П.</t>
  </si>
  <si>
    <t>Жилой дом г.Няндома ул.Ломоносова дом 21</t>
  </si>
  <si>
    <t>Мудрякова Е.В.</t>
  </si>
  <si>
    <t>Жилой дом г.Няндома пер.Парковый дом 15</t>
  </si>
  <si>
    <t>б/н 03.06.2021</t>
  </si>
  <si>
    <t>Самойлов В.П.</t>
  </si>
  <si>
    <t>Жилой дом г.Няндома ул.Транспортная дом 43</t>
  </si>
  <si>
    <t>Тюрин А.А.</t>
  </si>
  <si>
    <t>Жилой дом  Няндомский р-й ст.Бурачиха ул.Садовая дом 26</t>
  </si>
  <si>
    <t>Жукова Г.К.</t>
  </si>
  <si>
    <t>Жилой дом Няндомский р-н ст.Полоха ул.Советская дом 1</t>
  </si>
  <si>
    <t>б/н 28.06.2021</t>
  </si>
  <si>
    <t>Амахин А.М.</t>
  </si>
  <si>
    <t>Квартира г.Няндома ул.Индустиальная дом 1 кв.1</t>
  </si>
  <si>
    <t>б/н 05.07.2021</t>
  </si>
  <si>
    <t>Рыжков М.В.</t>
  </si>
  <si>
    <t>Гараж г.Няндома ул.Вокзальная</t>
  </si>
  <si>
    <t>Титова Е.Н..</t>
  </si>
  <si>
    <t>Квартира г.Няндома ул.Молодежная дом 10 кв.3</t>
  </si>
  <si>
    <t>б/н 26.05.2021</t>
  </si>
  <si>
    <t>Галибин В.А.</t>
  </si>
  <si>
    <t>Жилой дом г.Няндома ул.Островского дом 8</t>
  </si>
  <si>
    <t>б/н 04.06.2021</t>
  </si>
  <si>
    <t>Рогозина Л.М.</t>
  </si>
  <si>
    <t>Квартира г.Няндома ул.Тульская дом 35 кв.2</t>
  </si>
  <si>
    <t>Пмчакчан Т.А.</t>
  </si>
  <si>
    <t>Жилой дом г.Няндома ул.Сосоновая дом 9</t>
  </si>
  <si>
    <t>б/н 31.05.2021</t>
  </si>
  <si>
    <t>Заросликов С.Н.</t>
  </si>
  <si>
    <t>Жилой дом г.Няндома пер.Левченко дом 6</t>
  </si>
  <si>
    <t>Русаков Г.А.</t>
  </si>
  <si>
    <t>Гараж г.Няндома ул.Южная бокс 5</t>
  </si>
  <si>
    <t>б/н 14.07.2021</t>
  </si>
  <si>
    <t>Половинкина Е.А.</t>
  </si>
  <si>
    <t>Квартира г.Няндома ул.Тульская дом 31 кв.1</t>
  </si>
  <si>
    <t>б/н 02.06.2021</t>
  </si>
  <si>
    <t>Ларионова В.А.</t>
  </si>
  <si>
    <t>Жилой дом г.Няндома ул.Пионерская дом 31</t>
  </si>
  <si>
    <t>б/н 09.06.2021</t>
  </si>
  <si>
    <t>Калинин И.Л.</t>
  </si>
  <si>
    <t>Жилой дом г.Няндома ул.Щетинина дом 61</t>
  </si>
  <si>
    <t>б/н 19.07.2021</t>
  </si>
  <si>
    <t>Шахова А.Н.</t>
  </si>
  <si>
    <t>Жилой дом г.Няндома ул.Красноармейская дом 42</t>
  </si>
  <si>
    <t>б/н 15.06.2021</t>
  </si>
  <si>
    <t>Манушкин А.В.</t>
  </si>
  <si>
    <t>Жилой дом г.Няндома ул.Новая дом 13</t>
  </si>
  <si>
    <t>б/н 26.07.2021</t>
  </si>
  <si>
    <t>Кошкина Т.Р.</t>
  </si>
  <si>
    <t>Жилой дом г.Няндома пер.Ударный дом 9а</t>
  </si>
  <si>
    <t xml:space="preserve">Трансформатор тока ТТИ-А 50/5 5ВА класс 0,5 ИЭК </t>
  </si>
  <si>
    <t>Управление СА И ЖКХ</t>
  </si>
  <si>
    <t>Уличное освещение  г.Няндома ТП № 19 "Мебельная"</t>
  </si>
  <si>
    <t>б/н 28.07.2021</t>
  </si>
  <si>
    <t>Ганичев А.Ю.</t>
  </si>
  <si>
    <t>Жилой дом г.Няндома ул.Садовая дом 17</t>
  </si>
  <si>
    <t>б/н 21.06.2021</t>
  </si>
  <si>
    <t>Васильев Е.А.</t>
  </si>
  <si>
    <t>Жилой дом г.Няндома пер.Левченко дом 7</t>
  </si>
  <si>
    <t>б/н 02.07.2021</t>
  </si>
  <si>
    <t>Москалева Г.И.</t>
  </si>
  <si>
    <t>Жилой дом г.Няндома ул.Калинина дом 17</t>
  </si>
  <si>
    <t>б/н 16.06.2021</t>
  </si>
  <si>
    <t>Ковырзина Н.Н.</t>
  </si>
  <si>
    <t>Жилой дом г.Няндома ул.Пионерская дом 53</t>
  </si>
  <si>
    <t>б/н 17.06.2021</t>
  </si>
  <si>
    <t>Угрюмов Н.М.</t>
  </si>
  <si>
    <t>Жилой дом г.Няндома ул.Архангельская дом 25</t>
  </si>
  <si>
    <t>б/н 27.07.2021</t>
  </si>
  <si>
    <t>Вишняков А.В.</t>
  </si>
  <si>
    <t>Жилой дом г.Няндома ул.М.Горбача дом 21</t>
  </si>
  <si>
    <t>б/н 11.08.2021</t>
  </si>
  <si>
    <t>Врутняк Л.В.</t>
  </si>
  <si>
    <t>Жилой дом г.Няндома ул.П.Морозова дом 16</t>
  </si>
  <si>
    <t>б/н 09.08.2021</t>
  </si>
  <si>
    <t>Спирина Т.С.</t>
  </si>
  <si>
    <t>Жилой дом г.Няндома пер.Бульварный дом 24</t>
  </si>
  <si>
    <t>б/н 15.07.2021</t>
  </si>
  <si>
    <t>Василишин А.В.</t>
  </si>
  <si>
    <t>Жилолй дом г.Няндома ул.Труда дом 24</t>
  </si>
  <si>
    <t>б/н 25.08.2021</t>
  </si>
  <si>
    <t xml:space="preserve">Трансформатор тока ТТИ-А 150/5 5ВА класс 0,5 ИЭК </t>
  </si>
  <si>
    <t>Магазин г.Няндома ул. 60 лет Октября дом 18а</t>
  </si>
  <si>
    <t>Уличное освещение г.Няндома ТП № 37 "пос.Каменный"</t>
  </si>
  <si>
    <t>б/н 01.09.2021</t>
  </si>
  <si>
    <t>Вислых В.П.</t>
  </si>
  <si>
    <t>Квартира г.Няндома пер.Побежтмова дом 1а кв.2</t>
  </si>
  <si>
    <t>Сорокина Л.А.</t>
  </si>
  <si>
    <t>Квартира г.Няндома ул.Ковырзина дом 44 кв.1</t>
  </si>
  <si>
    <t>б/н 18.08.2021</t>
  </si>
  <si>
    <t>Супаков А.Ф.</t>
  </si>
  <si>
    <t>Жилой дом г.Няндома ул.Дзержинского дом 8а</t>
  </si>
  <si>
    <t>б/н 23.06.2021</t>
  </si>
  <si>
    <t>Попов А.Н.</t>
  </si>
  <si>
    <t>Жилой дом г.Няндома ул.Пролетарская дом 17</t>
  </si>
  <si>
    <t>б/н 10.08.2021</t>
  </si>
  <si>
    <t>Шипицин И.Я.</t>
  </si>
  <si>
    <t>Жилой дом г.Няндома пер.Карасовский дом 3</t>
  </si>
  <si>
    <t>б/н 16.08.2021</t>
  </si>
  <si>
    <t>Макаров А.А.</t>
  </si>
  <si>
    <t>Жилой дом г.Няндома ул.Транспортная дом 22</t>
  </si>
  <si>
    <t>б/н 10.06.2021</t>
  </si>
  <si>
    <t>Ларионов В.В.</t>
  </si>
  <si>
    <t>Жилоф дом Няндомский р-он ст.Зеленый ул.Железнодорожная дом 4</t>
  </si>
  <si>
    <t>МБУК "Няндомская центральная районная библиотека"</t>
  </si>
  <si>
    <t>Помещение библиотеки Няндомский р-он пос.Бурачиха ул.Советская дом 13</t>
  </si>
  <si>
    <t>б/н 14.10.2021</t>
  </si>
  <si>
    <t>Счетчик 1-фаз СЕ 101 R5 145 М6 (5-60А)</t>
  </si>
  <si>
    <t>Хоз.аостройка г.Няндома мкр.Каргополь-21 ул.Советская</t>
  </si>
  <si>
    <t>б/н 12.10.2021</t>
  </si>
  <si>
    <t>Каменев С.В.</t>
  </si>
  <si>
    <t>Жилой дом г.Няндома пер.Бабушкин дом 7</t>
  </si>
  <si>
    <t>б/н 18.10.2021</t>
  </si>
  <si>
    <t>Тарутин А.А.</t>
  </si>
  <si>
    <t>Квартира г.Няндома ул.Октябрьская дом 13 кв. 1</t>
  </si>
  <si>
    <t>б/н 22.10.2021</t>
  </si>
  <si>
    <t>Амосова Н.И.</t>
  </si>
  <si>
    <t xml:space="preserve">Жилой дом г.Няндома пер.Куйбышева дом 20 </t>
  </si>
  <si>
    <t>б/н 16.09.2021</t>
  </si>
  <si>
    <t>Вислых В.А.</t>
  </si>
  <si>
    <t>Гараж г.Няндома ул.Советская</t>
  </si>
  <si>
    <t>б/н 27.09.2021</t>
  </si>
  <si>
    <t>Наумова В.И.</t>
  </si>
  <si>
    <t>Квартира г.Няндома ул.Болтничная дом 23а кв.1</t>
  </si>
  <si>
    <t>Рогозин Е.А.</t>
  </si>
  <si>
    <t>Жилой дом г.Няндома ул.Красноармейская дом 31</t>
  </si>
  <si>
    <t>б/н 15.09.2021</t>
  </si>
  <si>
    <t>Петрова Т.Е.</t>
  </si>
  <si>
    <t>Квартира Няндомский р-н ст.Зеленый  ул.Октябрьская дом 12 кв. 2</t>
  </si>
  <si>
    <t>б/н 19.11.2021</t>
  </si>
  <si>
    <t>Томилов С.А.</t>
  </si>
  <si>
    <t>Жилой дом г.Няндома пер.Прибрежный дом 12</t>
  </si>
  <si>
    <t>б/н 29.10.2021</t>
  </si>
  <si>
    <t>Управление строительства, архитектуры и ЖКХ</t>
  </si>
  <si>
    <t>Уличное освещение ТП "Зеленый"</t>
  </si>
  <si>
    <t>б/н 19.10.2021</t>
  </si>
  <si>
    <t>ИП Платонов Е.В.</t>
  </si>
  <si>
    <t>Оптово-торговая база г.Няндома ул. Южная дом 2а</t>
  </si>
  <si>
    <t>б/н 15.11.2021</t>
  </si>
  <si>
    <t>Электросчетчик 1-фазный Меркурий 206 N (5-60) многотарифный</t>
  </si>
  <si>
    <t>Тырлова И.А.</t>
  </si>
  <si>
    <t>Жилой дом г.Няндома пер.Новый дом 11</t>
  </si>
  <si>
    <t>Авадень А.Е.</t>
  </si>
  <si>
    <t>Квартира г.Няндома ул.Загородная дом 13 кв.1</t>
  </si>
  <si>
    <t>б/н 08.09.2021</t>
  </si>
  <si>
    <t>Жигилий Ю.Н.</t>
  </si>
  <si>
    <t>Жилой дом г.Няндома ул.Октябрьская дом 31</t>
  </si>
  <si>
    <t>б/н 15.10.2021</t>
  </si>
  <si>
    <t>Быков О.А.</t>
  </si>
  <si>
    <t>Жилой дом г.Няндома ул.Локомотивная лом 6а</t>
  </si>
  <si>
    <t>б/н 03.08.2021</t>
  </si>
  <si>
    <t>Сидорова О.С.</t>
  </si>
  <si>
    <t>Жилой дом г.Няндома ул.Н.Щетинина дом 5</t>
  </si>
  <si>
    <t>б/н 08.11.2021</t>
  </si>
  <si>
    <t>Выключатель автоматический трехполюсной 25А с ВА47-29 С 4,5 кА</t>
  </si>
  <si>
    <t>ИП Чамин А.Н.</t>
  </si>
  <si>
    <t>Магазин г.Няндома ул.М.Горбача дом 20 б</t>
  </si>
  <si>
    <t>б/н 06.12.2021</t>
  </si>
  <si>
    <t xml:space="preserve">Электросчетчик 3-фазный Меркурий 230 АМ-0,3 5-7,5А                 </t>
  </si>
  <si>
    <t>МБУК "Няндомский ЦКС"</t>
  </si>
  <si>
    <t>Кинотеатр "Заря" г.Няндома ул.Советская дом 18</t>
  </si>
  <si>
    <t>б/н 07.12.2121</t>
  </si>
  <si>
    <t>Гаврилов А.Н.</t>
  </si>
  <si>
    <t>Квартира г.Няндома ул.Лиственная дом 5а кв.1</t>
  </si>
  <si>
    <t>б/н 07.10.2021</t>
  </si>
  <si>
    <t>Толстикова Н.А.</t>
  </si>
  <si>
    <t>Жилой дом г.Няндома ул.Заводская дом 22</t>
  </si>
  <si>
    <t>МБДОУ"ЦРР-Детский сад № 9 "Родничок"</t>
  </si>
  <si>
    <t>Здание детского сада г.Няндома ул.Североморская дом 1а</t>
  </si>
  <si>
    <t>б/н 08.12.2021</t>
  </si>
  <si>
    <t>Мартев А.А.</t>
  </si>
  <si>
    <t>Квартира г.Няндома ул.Тоншаевская дом 19а кв.2</t>
  </si>
  <si>
    <t xml:space="preserve">ООО "Няндомская вода" </t>
  </si>
  <si>
    <t>3-подъем, трансформатор № 2, РУ-0,4кВ ТП № 61 "3-й подъем"</t>
  </si>
  <si>
    <t>б/н 09.12.2021</t>
  </si>
  <si>
    <t>3-подъем, трансформатор № 1, РУ-0,4кВ ТП № 61 "3-й подъем"</t>
  </si>
  <si>
    <t>ООО "СХО Агрофирма"</t>
  </si>
  <si>
    <t>Гараж г.Няндома ул.Труда дом 1а корп.1</t>
  </si>
  <si>
    <t>б/н 13.12.2021</t>
  </si>
  <si>
    <t>ИП Фартусов Е.Е.</t>
  </si>
  <si>
    <t>магазин "Мир" г.Няндома ул.Ленина дом 45</t>
  </si>
  <si>
    <t>б/н 13.21.2021</t>
  </si>
  <si>
    <t>Административное здание ( городские очистные) РУ-0,4кВ ТП № 55 "Очистные"</t>
  </si>
  <si>
    <t>б/н 15.12.2021</t>
  </si>
  <si>
    <t>ГАПОУ АО "Няндом.железнодорожный колледж"</t>
  </si>
  <si>
    <t>Учебныйц корпус ввод № 1 г.Няндома ул.Строителей дом 23а</t>
  </si>
  <si>
    <t>Тарасов В.П.</t>
  </si>
  <si>
    <t>Кооперативный гараж г.Няндома ул.Гаражная бокс 21а</t>
  </si>
  <si>
    <t>б/н 31.08.2021</t>
  </si>
  <si>
    <t>Трансформатор ТТИ-А 100/5А класс 0,5S ИЭК</t>
  </si>
  <si>
    <t>ООО "Тандер"</t>
  </si>
  <si>
    <t>б/н 22.09.2021</t>
  </si>
  <si>
    <t>Угрюмов А.П.</t>
  </si>
  <si>
    <t>Жилой дом г.Няндома ул.Архангельская дом 50</t>
  </si>
  <si>
    <t>б/н 20.12.2021</t>
  </si>
  <si>
    <t xml:space="preserve">Электросчетчик 3-фазный Меркурий 231 АТ-01 (1) 5(60) din           </t>
  </si>
  <si>
    <t>УФССП России по Архангельской области и НАО</t>
  </si>
  <si>
    <t>ОСП по Няндомскому району г.Няндома ул.Леваневского дом 54</t>
  </si>
  <si>
    <t>б/н 23.12.2021</t>
  </si>
  <si>
    <t>ИП. Муха А.Н.</t>
  </si>
  <si>
    <t>Магазин "Аленушка" г.Няндома ул.Ленина дом 48</t>
  </si>
  <si>
    <t>б/н 24.12.2021</t>
  </si>
  <si>
    <t>Кобелева А.А.</t>
  </si>
  <si>
    <t>Жилой дом г.Няндома ул.Леваневского дом 9б</t>
  </si>
  <si>
    <t>б/н 22.12.2021</t>
  </si>
  <si>
    <t>Баландин С.А.</t>
  </si>
  <si>
    <t>Жилой дом г.Няндома ул.Тульская дом 35б</t>
  </si>
  <si>
    <t>б/н 10.11.2021</t>
  </si>
  <si>
    <t>Грушин Ю.А.</t>
  </si>
  <si>
    <t>Нежилое помещение (1 этаж) г.Няндома ул.Строителей дом 18а</t>
  </si>
  <si>
    <t>б/н 27.12.2021</t>
  </si>
  <si>
    <t>Трусова В.А.</t>
  </si>
  <si>
    <t>Квартира г.Няндома ул.Каменная дом 28 кв.5</t>
  </si>
  <si>
    <t>б/н 28.12.2021</t>
  </si>
  <si>
    <t>Спирина Н.В.</t>
  </si>
  <si>
    <t>Жилой дом г.Няндома пер.Прибрежный дом 7</t>
  </si>
  <si>
    <t>б/н 16.11.2021</t>
  </si>
  <si>
    <t>Дегтева Г.А.</t>
  </si>
  <si>
    <t>Жилой дом г.Няндома ул.Пионерская дом 69</t>
  </si>
  <si>
    <t>б/н 09.10.2021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</si>
  <si>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</si>
  <si>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</si>
  <si>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</si>
  <si>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</si>
  <si>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Сведения о строительстве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(мощности)по МП "Горэлектросеть" МО "Няндомское" за 2019, 2020, 2021 годы</t>
  </si>
  <si>
    <t xml:space="preserve">Расходы  на выполнение мероприятий по технологическому присоединению, предусмотренным подпунктами "а" и "в"  пункта 16 Методических указаний по определению размера платы за технологическое присоединение к электрическим сетям по МП "Горэлектросеть" МО "Няндомское" за 2019, 2020, 2021 годы </t>
  </si>
  <si>
    <t xml:space="preserve">Расчет фактических расходов на выполнение мероприятий по технологическому присоединению, предусмотренных поппунктами "а" и "в" пункта 16 Методических указаний по определению размера платы за технологическое присоединение к электрическим сетям по МП "Горэлектросеть" МО "Няндомское" за 2019, 2020, 2021 годы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</si>
</sst>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0;\-#,##0.000;&quot; &quot;"/>
    <numFmt numFmtId="175" formatCode="#,##0.000_ ;\-#,##0.000\ "/>
  </numFmts>
  <fonts count="6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sz val="13"/>
      <name val="Arial Cyr"/>
      <family val="0"/>
    </font>
    <font>
      <sz val="13"/>
      <name val="Tempus Sans ITC"/>
      <family val="5"/>
    </font>
    <font>
      <sz val="10"/>
      <name val="Tempus Sans ITC"/>
      <family val="5"/>
    </font>
    <font>
      <sz val="1"/>
      <name val="Tempus Sans ITC"/>
      <family val="5"/>
    </font>
    <font>
      <u val="single"/>
      <sz val="13"/>
      <color indexed="12"/>
      <name val="Arial Cyr"/>
      <family val="0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 horizontal="left" vertical="center" indent="15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indent="13"/>
    </xf>
    <xf numFmtId="0" fontId="9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indent="5"/>
    </xf>
    <xf numFmtId="0" fontId="12" fillId="0" borderId="10" xfId="42" applyBorder="1" applyAlignment="1" applyProtection="1">
      <alignment/>
      <protection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left" vertical="center" indent="1"/>
    </xf>
    <xf numFmtId="0" fontId="15" fillId="32" borderId="12" xfId="0" applyFont="1" applyFill="1" applyBorder="1" applyAlignment="1">
      <alignment horizontal="left" vertical="center" inden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 wrapText="1"/>
    </xf>
    <xf numFmtId="174" fontId="19" fillId="0" borderId="12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173" fontId="19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173" fontId="15" fillId="32" borderId="12" xfId="0" applyNumberFormat="1" applyFont="1" applyFill="1" applyBorder="1" applyAlignment="1">
      <alignment horizontal="center" vertical="center" wrapText="1"/>
    </xf>
    <xf numFmtId="172" fontId="15" fillId="32" borderId="12" xfId="0" applyNumberFormat="1" applyFont="1" applyFill="1" applyBorder="1" applyAlignment="1">
      <alignment horizontal="center" vertical="center" wrapText="1"/>
    </xf>
    <xf numFmtId="2" fontId="15" fillId="32" borderId="1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right" vertical="top"/>
    </xf>
    <xf numFmtId="0" fontId="6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33" borderId="14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vertical="center" wrapText="1"/>
    </xf>
    <xf numFmtId="0" fontId="61" fillId="33" borderId="15" xfId="0" applyFont="1" applyFill="1" applyBorder="1" applyAlignment="1">
      <alignment vertical="center" wrapText="1"/>
    </xf>
    <xf numFmtId="49" fontId="21" fillId="33" borderId="12" xfId="0" applyNumberFormat="1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14" fontId="61" fillId="33" borderId="12" xfId="0" applyNumberFormat="1" applyFont="1" applyFill="1" applyBorder="1" applyAlignment="1">
      <alignment horizontal="center" vertical="center" wrapText="1"/>
    </xf>
    <xf numFmtId="173" fontId="61" fillId="33" borderId="12" xfId="0" applyNumberFormat="1" applyFont="1" applyFill="1" applyBorder="1" applyAlignment="1">
      <alignment horizontal="center" vertical="center" wrapText="1"/>
    </xf>
    <xf numFmtId="172" fontId="21" fillId="33" borderId="12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14" fontId="0" fillId="33" borderId="19" xfId="0" applyNumberFormat="1" applyFont="1" applyFill="1" applyBorder="1" applyAlignment="1">
      <alignment horizontal="center" vertical="center" wrapText="1"/>
    </xf>
    <xf numFmtId="14" fontId="0" fillId="33" borderId="20" xfId="0" applyNumberFormat="1" applyFont="1" applyFill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4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vertical="center"/>
    </xf>
    <xf numFmtId="14" fontId="61" fillId="33" borderId="12" xfId="0" applyNumberFormat="1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 wrapText="1"/>
    </xf>
    <xf numFmtId="4" fontId="61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4" fontId="22" fillId="33" borderId="12" xfId="0" applyNumberFormat="1" applyFont="1" applyFill="1" applyBorder="1" applyAlignment="1">
      <alignment horizontal="center" vertical="center" wrapText="1"/>
    </xf>
    <xf numFmtId="172" fontId="0" fillId="33" borderId="12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wrapText="1"/>
    </xf>
    <xf numFmtId="0" fontId="0" fillId="33" borderId="2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wrapText="1"/>
    </xf>
    <xf numFmtId="0" fontId="61" fillId="33" borderId="13" xfId="0" applyFont="1" applyFill="1" applyBorder="1" applyAlignment="1">
      <alignment horizontal="left" vertical="center" wrapText="1"/>
    </xf>
    <xf numFmtId="14" fontId="0" fillId="33" borderId="22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172" fontId="0" fillId="33" borderId="13" xfId="0" applyNumberFormat="1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left" vertical="center" wrapText="1"/>
    </xf>
    <xf numFmtId="0" fontId="61" fillId="33" borderId="23" xfId="0" applyFont="1" applyFill="1" applyBorder="1" applyAlignment="1">
      <alignment horizontal="left" vertical="center" wrapText="1"/>
    </xf>
    <xf numFmtId="14" fontId="0" fillId="33" borderId="24" xfId="0" applyNumberFormat="1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172" fontId="0" fillId="33" borderId="23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14" fontId="21" fillId="33" borderId="12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justify" wrapText="1"/>
    </xf>
    <xf numFmtId="0" fontId="17" fillId="0" borderId="0" xfId="0" applyNumberFormat="1" applyFont="1" applyBorder="1" applyAlignment="1">
      <alignment horizontal="justify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top" wrapText="1" indent="1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&#1056;&#1072;&#1089;&#1095;&#1077;&#1090;%20&#1089;&#1090;&#1086;&#1080;&#1084;&#1086;&#1089;&#1090;&#1080;%20&#1090;&#1077;&#1093;&#1085;&#1086;&#1083;&#1086;&#1075;&#1080;&#1095;&#1077;&#1089;&#1082;&#1086;&#1075;&#1086;%20&#1087;&#1088;&#1080;&#1089;&#1086;&#1077;&#1076;&#1080;&#1085;&#1077;&#1085;&#1080;&#1103;\2023%20&#1075;&#1086;&#1076;\&#1055;&#1088;&#1080;&#1083;&#1086;&#1078;&#1077;&#1085;&#1080;&#1103;%20&#1082;%20&#1079;&#1072;&#1087;&#1088;&#1086;&#1089;&#1091;%20&#1085;&#1072;%202023%20&#1075;&#1086;&#1076;%20&#1089;&#1077;&#1085;&#1090;&#1103;&#1073;&#1088;&#1100;%20(&#1087;&#1086;&#1089;&#108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наки"/>
      <sheetName val="Строительство"/>
      <sheetName val="Реестр льготных заявителей"/>
      <sheetName val="письмо"/>
    </sheetNames>
    <sheetDataSet>
      <sheetData sheetId="0">
        <row r="2">
          <cell r="I2" t="str">
            <v>0,4 кВ и ниже</v>
          </cell>
          <cell r="J2" t="str">
            <v>0,4 кВ и ниже</v>
          </cell>
          <cell r="K2" t="str">
            <v>0,4 кВ и ниже</v>
          </cell>
          <cell r="L2" t="str">
            <v>6/0,4 кВ</v>
          </cell>
          <cell r="M2" t="str">
            <v>6(10)/0,4 кВ</v>
          </cell>
          <cell r="N2" t="str">
            <v>35/6(10) кВ</v>
          </cell>
          <cell r="P2" t="str">
            <v>Да, до 15 кВт, 3 кат.</v>
          </cell>
          <cell r="Q2" t="str">
            <v>Да (физ. лица до 15 кВт, кроме соц. защищенных)</v>
          </cell>
        </row>
        <row r="3">
          <cell r="B3" t="str">
            <v>деревянные</v>
          </cell>
          <cell r="C3" t="str">
            <v>изолированный провод</v>
          </cell>
          <cell r="D3" t="str">
            <v>медный</v>
          </cell>
          <cell r="E3" t="str">
            <v>до 50 квадратных мм включительно</v>
          </cell>
          <cell r="F3" t="str">
            <v>одноцепные</v>
          </cell>
          <cell r="G3" t="str">
            <v>металлические опоры, за исключением многогранных</v>
          </cell>
          <cell r="I3" t="str">
            <v>1-20 кВ</v>
          </cell>
          <cell r="J3" t="str">
            <v>1-10 кВ</v>
          </cell>
          <cell r="K3" t="str">
            <v>1-20 кВ</v>
          </cell>
          <cell r="L3" t="str">
            <v>10/0,4 кВ</v>
          </cell>
          <cell r="M3" t="str">
            <v>20/0,4 кВ</v>
          </cell>
          <cell r="N3" t="str">
            <v>35/0,4 кВ</v>
          </cell>
          <cell r="P3" t="str">
            <v>Да, до 150 кВт (кроме до 15 кВт, 3 кат.)</v>
          </cell>
          <cell r="Q3" t="str">
            <v>Да (соц. защищенные физ. лица до 15 кВт)</v>
          </cell>
        </row>
        <row r="4">
          <cell r="B4" t="str">
            <v>металлические</v>
          </cell>
          <cell r="C4" t="str">
            <v>неизолированный провод</v>
          </cell>
          <cell r="D4" t="str">
            <v>стальной</v>
          </cell>
          <cell r="E4" t="str">
            <v>от 50 до 100 квадратных мм включительно</v>
          </cell>
          <cell r="F4" t="str">
            <v>двухцепные</v>
          </cell>
          <cell r="G4" t="str">
            <v>многогранные металлические опоры</v>
          </cell>
          <cell r="I4" t="str">
            <v>27,5-60 кВ</v>
          </cell>
          <cell r="J4" t="str">
            <v>15-20 кВ</v>
          </cell>
          <cell r="K4" t="str">
            <v>35 кВ</v>
          </cell>
          <cell r="L4" t="str">
            <v>20/0,4 кВ</v>
          </cell>
          <cell r="N4" t="str">
            <v>110/35 кВ</v>
          </cell>
          <cell r="P4" t="str">
            <v>Нет</v>
          </cell>
          <cell r="Q4" t="str">
            <v>Да (юр. лица до 150 кВт, 0% стоимости ПМ)</v>
          </cell>
        </row>
        <row r="5">
          <cell r="B5" t="str">
            <v>железобетонные</v>
          </cell>
          <cell r="D5" t="str">
            <v>сталеалюминиевый</v>
          </cell>
          <cell r="E5" t="str">
            <v>от 100 до 200 квадратных мм включительно</v>
          </cell>
          <cell r="G5" t="str">
            <v>×</v>
          </cell>
          <cell r="I5" t="str">
            <v>110 кВ и выше</v>
          </cell>
          <cell r="J5" t="str">
            <v>27,5-60 кВ</v>
          </cell>
          <cell r="K5" t="str">
            <v>110 кВ и выше</v>
          </cell>
          <cell r="L5" t="str">
            <v>6/10 (10/6) кВ</v>
          </cell>
          <cell r="N5" t="str">
            <v>110/6(10) кВ</v>
          </cell>
          <cell r="P5" t="str">
            <v>Иной объект инвестиционной программы</v>
          </cell>
          <cell r="Q5" t="str">
            <v>Да (юр. и физ. лица до 150 кВт, 50% стоимости ПМ)</v>
          </cell>
        </row>
        <row r="6">
          <cell r="D6" t="str">
            <v>алюминиевый</v>
          </cell>
          <cell r="E6" t="str">
            <v>от 200 до 500 квадратных мм включительно</v>
          </cell>
          <cell r="J6" t="str">
            <v>110 кВ и выше</v>
          </cell>
          <cell r="L6" t="str">
            <v>10/20 (20/10) кВ</v>
          </cell>
          <cell r="N6" t="str">
            <v>110/35/6(10) кВ</v>
          </cell>
          <cell r="Q6" t="str">
            <v>Нет</v>
          </cell>
        </row>
        <row r="7">
          <cell r="E7" t="str">
            <v>от 500 до 800 квадратных мм включительно</v>
          </cell>
          <cell r="L7" t="str">
            <v>6/20 (20/6) кВ</v>
          </cell>
          <cell r="Q7" t="str">
            <v>Иной объект инвестиционной программы</v>
          </cell>
        </row>
        <row r="8">
          <cell r="E8" t="str">
            <v>свыше 800 квадратных мм</v>
          </cell>
        </row>
        <row r="10">
          <cell r="B10" t="str">
            <v>в траншеях</v>
          </cell>
          <cell r="C10" t="str">
            <v>одножильные</v>
          </cell>
          <cell r="D10" t="str">
            <v>с резиновой или пластмассовой изоляцией</v>
          </cell>
          <cell r="E10" t="str">
            <v>до 50 квадратных мм включительно</v>
          </cell>
          <cell r="F10" t="str">
            <v>один кабель в траншее, канале, туннеле или коллекторе, на галерее или эстакаде, одна труба в скважине</v>
          </cell>
        </row>
        <row r="11">
          <cell r="B11" t="str">
            <v>в блоках</v>
          </cell>
          <cell r="C11" t="str">
            <v>многожильные</v>
          </cell>
          <cell r="D11" t="str">
            <v>с бумажной изоляцией</v>
          </cell>
          <cell r="E11" t="str">
            <v>от 50 до 100 квадратных мм включительно</v>
          </cell>
          <cell r="F11" t="str">
            <v>два кабеля в траншее, канале, туннеле или коллекторе, на галерее или эстакаде, две трубы в скважине</v>
          </cell>
        </row>
        <row r="12">
          <cell r="B12" t="str">
            <v> в каналах</v>
          </cell>
          <cell r="E12" t="str">
            <v>от 100 до 200 квадратных мм включительно</v>
          </cell>
          <cell r="F12" t="str">
            <v>три кабеля в траншее, канале, туннеле или коллекторе, на галерее или эстакаде, три трубы в скважине</v>
          </cell>
        </row>
        <row r="13">
          <cell r="B13" t="str">
            <v>в туннелях и коллекторах</v>
          </cell>
          <cell r="E13" t="str">
            <v>от 200 до 250 квадратных мм включительно</v>
          </cell>
          <cell r="F13" t="str">
            <v>четыре кабеля в траншее, канале, туннеле или коллекторе, на галерее или эстакаде, четыре трубы в скважине</v>
          </cell>
        </row>
        <row r="14">
          <cell r="B14" t="str">
            <v>в галереях и эстакадах</v>
          </cell>
          <cell r="E14" t="str">
            <v>от 250 до 300 квадратных мм включительно</v>
          </cell>
          <cell r="F14" t="str">
            <v>более четырех кабелей в траншее, канале, туннеле или коллекторе, на галерее или эстакаде, более четырех труб в скважине</v>
          </cell>
        </row>
        <row r="15">
          <cell r="B15" t="str">
            <v> горизонтальное наклонное бурение</v>
          </cell>
          <cell r="E15" t="str">
            <v>от 300 до 400 квадратных мм включительно</v>
          </cell>
        </row>
        <row r="16">
          <cell r="B16" t="str">
            <v>подводная прокладка</v>
          </cell>
          <cell r="E16" t="str">
            <v>от 400 до 500 квадратных мм включительно</v>
          </cell>
        </row>
        <row r="17">
          <cell r="E17" t="str">
            <v>от 500 до 800 квадратных мм включительно</v>
          </cell>
        </row>
        <row r="18">
          <cell r="E18" t="str">
            <v>свыше 800 квадратных мм</v>
          </cell>
        </row>
        <row r="20">
          <cell r="B20" t="str">
            <v>реклоузеры</v>
          </cell>
          <cell r="C20" t="str">
            <v>до 100 А включительно</v>
          </cell>
          <cell r="D20" t="str">
            <v>до 5 ячеек включительно в распределительном или переключательном пункте</v>
          </cell>
        </row>
        <row r="21">
          <cell r="B21" t="str">
            <v>линейные разъединители</v>
          </cell>
          <cell r="C21" t="str">
            <v>от 100 до 250 А включительно</v>
          </cell>
          <cell r="D21" t="str">
            <v>от 5 до 10 ячеек включительно в распределительном или переключательном пункте</v>
          </cell>
        </row>
        <row r="22">
          <cell r="B22" t="str">
            <v>выключатели нагрузки, устанавливаемые вне трансформаторных подстанций и распределительных и переключательных пунктов</v>
          </cell>
          <cell r="C22" t="str">
            <v>от 250 до 500 А включительно</v>
          </cell>
          <cell r="D22" t="str">
            <v>от 10 до 15 ячеек включительно в распределительном или переключательном пункте</v>
          </cell>
        </row>
        <row r="23">
          <cell r="B23" t="str">
            <v>распределительные пункты (РП), за исключением комплектных распределительных устройств наружной установки (КРН, КРУН)</v>
          </cell>
          <cell r="C23" t="str">
            <v>от 500 А до 1 000 А включительно</v>
          </cell>
          <cell r="D23" t="str">
            <v>свыше 15 ячеек в распределительном или переключательном пункте</v>
          </cell>
        </row>
        <row r="24">
          <cell r="B24" t="str">
            <v>комплектные распределительные устройства наружной установки (КРН, КРУН)</v>
          </cell>
          <cell r="C24" t="str">
            <v>свыше 1 000 А</v>
          </cell>
          <cell r="D24" t="str">
            <v>×</v>
          </cell>
        </row>
        <row r="25">
          <cell r="B25" t="str">
            <v>переключательные пункты</v>
          </cell>
        </row>
        <row r="27">
          <cell r="B27" t="str">
            <v>однотрансформаторные</v>
          </cell>
          <cell r="C27" t="str">
            <v>до 25 кВА включительно</v>
          </cell>
          <cell r="D27" t="str">
            <v>столбового/мачтового типа</v>
          </cell>
        </row>
        <row r="28">
          <cell r="B28" t="str">
            <v>двухтрансформаторные и более</v>
          </cell>
          <cell r="C28" t="str">
            <v>от 25 до 100 кВА включительно</v>
          </cell>
          <cell r="D28" t="str">
            <v>шкафного или киоскового типа</v>
          </cell>
        </row>
        <row r="29">
          <cell r="C29" t="str">
            <v>от 100 до 250 кВА включительно</v>
          </cell>
          <cell r="D29" t="str">
            <v>блочного типа</v>
          </cell>
        </row>
        <row r="30">
          <cell r="C30" t="str">
            <v>от 250 до 400 кВА включительно</v>
          </cell>
          <cell r="D30" t="str">
            <v>встроенного типа</v>
          </cell>
        </row>
        <row r="31">
          <cell r="C31" t="str">
            <v>от 400 до 630 кВА включительно</v>
          </cell>
        </row>
        <row r="32">
          <cell r="C32" t="str">
            <v>от 630 до 1000 кВА включительно</v>
          </cell>
        </row>
        <row r="33">
          <cell r="C33" t="str">
            <v>от 1000 до 1250 кВА включительно</v>
          </cell>
        </row>
        <row r="34">
          <cell r="C34" t="str">
            <v>от 1250 до 1600 кВА включительно</v>
          </cell>
        </row>
        <row r="35">
          <cell r="C35" t="str">
            <v>от 1600 до 2000 кВА включительно</v>
          </cell>
        </row>
        <row r="36">
          <cell r="C36" t="str">
            <v>от 2000 до 2500 кВА включительно</v>
          </cell>
        </row>
        <row r="37">
          <cell r="C37" t="str">
            <v>от 2500 до 3150 кВА включительно</v>
          </cell>
        </row>
        <row r="38">
          <cell r="C38" t="str">
            <v>от 3150 до 4000 кВА включительно</v>
          </cell>
        </row>
        <row r="39">
          <cell r="C39" t="str">
            <v>свыше 4000 кВА </v>
          </cell>
        </row>
        <row r="41">
          <cell r="B41" t="str">
            <v>однотрансформаторные</v>
          </cell>
          <cell r="C41" t="str">
            <v>до 25 кВА включительно</v>
          </cell>
          <cell r="D41" t="str">
            <v>открытого типа</v>
          </cell>
        </row>
        <row r="42">
          <cell r="B42" t="str">
            <v>двухтрансформаторные и более</v>
          </cell>
          <cell r="C42" t="str">
            <v>от 25 до 100 кВА включительно</v>
          </cell>
          <cell r="D42" t="str">
            <v>закрытого типа</v>
          </cell>
        </row>
        <row r="43">
          <cell r="C43" t="str">
            <v>от 100 до 250 кВА включительно</v>
          </cell>
        </row>
        <row r="44">
          <cell r="C44" t="str">
            <v>от 250 до 400 кВА включительно</v>
          </cell>
        </row>
        <row r="45">
          <cell r="C45" t="str">
            <v>от 400 до 630 кВА включительно</v>
          </cell>
        </row>
        <row r="46">
          <cell r="C46" t="str">
            <v>от 630 до 1000 кВА включительно</v>
          </cell>
        </row>
        <row r="47">
          <cell r="C47" t="str">
            <v>от 1000 до 1250 кВА включительно</v>
          </cell>
        </row>
        <row r="48">
          <cell r="C48" t="str">
            <v>от 1250 до 1600 кВА включительно</v>
          </cell>
        </row>
        <row r="49">
          <cell r="C49" t="str">
            <v>от 1600 до 2000 кВА включительно</v>
          </cell>
        </row>
        <row r="50">
          <cell r="C50" t="str">
            <v>от 2000 до 2500 кВА включительно</v>
          </cell>
        </row>
        <row r="51">
          <cell r="C51" t="str">
            <v>от 2500 до 3150 кВА включительно</v>
          </cell>
        </row>
        <row r="52">
          <cell r="C52" t="str">
            <v>свыше 3150 кВА </v>
          </cell>
        </row>
        <row r="54">
          <cell r="B54" t="str">
            <v>однотрансформаторные</v>
          </cell>
          <cell r="C54" t="str">
            <v>до 6,3 МВА включительно</v>
          </cell>
        </row>
        <row r="55">
          <cell r="B55" t="str">
            <v>двухтрансформаторные и более</v>
          </cell>
          <cell r="C55" t="str">
            <v>от 6,3 до 10 МВА включительно</v>
          </cell>
        </row>
        <row r="56">
          <cell r="C56" t="str">
            <v>от 10 до 16 МВА включительно</v>
          </cell>
        </row>
        <row r="57">
          <cell r="C57" t="str">
            <v>от 16 до 25 МВА включительно</v>
          </cell>
        </row>
        <row r="58">
          <cell r="C58" t="str">
            <v> от 25 до 32 МВА включительно</v>
          </cell>
        </row>
        <row r="59">
          <cell r="C59" t="str">
            <v>от 32 до 40 МВА включительно</v>
          </cell>
        </row>
        <row r="60">
          <cell r="C60" t="str">
            <v>от 40 до 63 МВА включительно</v>
          </cell>
        </row>
        <row r="61">
          <cell r="C61" t="str">
            <v>от 63 до 80 МВА включительно</v>
          </cell>
        </row>
        <row r="62">
          <cell r="C62" t="str">
            <v>от 80 до 100 МВА включительно</v>
          </cell>
        </row>
        <row r="63">
          <cell r="C63" t="str">
            <v>свыше 100 МВА</v>
          </cell>
        </row>
        <row r="65">
          <cell r="B65" t="str">
            <v>однофазный</v>
          </cell>
          <cell r="C65" t="str">
            <v>прямого включения</v>
          </cell>
          <cell r="D65" t="str">
            <v>с трансформатором тока</v>
          </cell>
        </row>
        <row r="66">
          <cell r="B66" t="str">
            <v>трехфазный</v>
          </cell>
          <cell r="C66" t="str">
            <v>полукосвенного включения</v>
          </cell>
          <cell r="D66" t="str">
            <v>без трансформатора тока</v>
          </cell>
        </row>
        <row r="67">
          <cell r="C67" t="str">
            <v>косвенного включения</v>
          </cell>
          <cell r="D67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orset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26.125" style="0" customWidth="1"/>
    <col min="2" max="2" width="7.00390625" style="0" customWidth="1"/>
    <col min="4" max="4" width="7.375" style="0" customWidth="1"/>
  </cols>
  <sheetData>
    <row r="3" ht="16.5">
      <c r="A3" s="1"/>
    </row>
    <row r="4" spans="1:9" ht="18.75">
      <c r="A4" s="120" t="s">
        <v>1</v>
      </c>
      <c r="B4" s="120"/>
      <c r="C4" s="120"/>
      <c r="D4" s="120"/>
      <c r="E4" s="120"/>
      <c r="F4" s="120"/>
      <c r="G4" s="120"/>
      <c r="H4" s="120"/>
      <c r="I4" s="120"/>
    </row>
    <row r="5" spans="1:9" ht="18.75">
      <c r="A5" s="120" t="s">
        <v>2</v>
      </c>
      <c r="B5" s="120"/>
      <c r="C5" s="120"/>
      <c r="D5" s="120"/>
      <c r="E5" s="120"/>
      <c r="F5" s="120"/>
      <c r="G5" s="120"/>
      <c r="H5" s="120"/>
      <c r="I5" s="120"/>
    </row>
    <row r="6" spans="1:9" s="2" customFormat="1" ht="26.25" customHeight="1">
      <c r="A6" s="121" t="s">
        <v>23</v>
      </c>
      <c r="B6" s="121"/>
      <c r="C6" s="121"/>
      <c r="D6" s="121"/>
      <c r="E6" s="121"/>
      <c r="F6" s="121"/>
      <c r="G6" s="21" t="s">
        <v>3</v>
      </c>
      <c r="H6" s="22">
        <v>2023</v>
      </c>
      <c r="I6" s="21" t="s">
        <v>4</v>
      </c>
    </row>
    <row r="7" spans="1:9" s="4" customFormat="1" ht="18" customHeight="1">
      <c r="A7" s="122" t="s">
        <v>5</v>
      </c>
      <c r="B7" s="122"/>
      <c r="C7" s="122"/>
      <c r="D7" s="122"/>
      <c r="E7" s="122"/>
      <c r="F7" s="122"/>
      <c r="G7" s="122"/>
      <c r="H7" s="122"/>
      <c r="I7" s="122"/>
    </row>
    <row r="8" spans="1:9" s="4" customFormat="1" ht="18" customHeight="1">
      <c r="A8" s="3"/>
      <c r="B8" s="3"/>
      <c r="C8" s="3"/>
      <c r="D8" s="3"/>
      <c r="E8" s="3"/>
      <c r="F8" s="3"/>
      <c r="G8" s="3"/>
      <c r="H8" s="3"/>
      <c r="I8" s="3"/>
    </row>
    <row r="9" spans="1:10" ht="18">
      <c r="A9" s="8" t="s">
        <v>7</v>
      </c>
      <c r="B9" s="9"/>
      <c r="C9" s="9"/>
      <c r="D9" s="9"/>
      <c r="E9" s="9"/>
      <c r="F9" s="9"/>
      <c r="G9" s="9"/>
      <c r="H9" s="9"/>
      <c r="I9" s="9"/>
      <c r="J9" s="10"/>
    </row>
    <row r="10" spans="1:10" ht="18">
      <c r="A10" s="8" t="s">
        <v>8</v>
      </c>
      <c r="B10" s="11"/>
      <c r="C10" s="11"/>
      <c r="D10" s="11"/>
      <c r="E10" s="11"/>
      <c r="F10" s="11"/>
      <c r="G10" s="11"/>
      <c r="H10" s="11"/>
      <c r="I10" s="11"/>
      <c r="J10" s="10"/>
    </row>
    <row r="11" spans="1:10" ht="13.5">
      <c r="A11" s="12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8">
      <c r="A12" s="8" t="s">
        <v>9</v>
      </c>
      <c r="B12" s="10"/>
      <c r="C12" s="13" t="s">
        <v>6</v>
      </c>
      <c r="D12" s="9"/>
      <c r="E12" s="9"/>
      <c r="F12" s="9"/>
      <c r="G12" s="9"/>
      <c r="H12" s="9"/>
      <c r="I12" s="9"/>
      <c r="J12" s="10"/>
    </row>
    <row r="13" spans="1:10" ht="13.5">
      <c r="A13" s="12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5" customFormat="1" ht="18">
      <c r="A14" s="8" t="s">
        <v>10</v>
      </c>
      <c r="B14" s="13" t="s">
        <v>11</v>
      </c>
      <c r="C14" s="13"/>
      <c r="D14" s="13"/>
      <c r="E14" s="13"/>
      <c r="F14" s="13"/>
      <c r="G14" s="13"/>
      <c r="H14" s="13"/>
      <c r="I14" s="13"/>
      <c r="J14" s="14"/>
    </row>
    <row r="15" spans="1:10" s="5" customFormat="1" ht="18">
      <c r="A15" s="15"/>
      <c r="B15" s="14"/>
      <c r="C15" s="14"/>
      <c r="D15" s="14"/>
      <c r="E15" s="14"/>
      <c r="F15" s="14"/>
      <c r="G15" s="14"/>
      <c r="H15" s="14"/>
      <c r="I15" s="14"/>
      <c r="J15" s="14"/>
    </row>
    <row r="16" spans="1:10" s="5" customFormat="1" ht="18">
      <c r="A16" s="8" t="s">
        <v>12</v>
      </c>
      <c r="B16" s="14"/>
      <c r="C16" s="13" t="s">
        <v>11</v>
      </c>
      <c r="D16" s="13"/>
      <c r="E16" s="13"/>
      <c r="F16" s="13"/>
      <c r="G16" s="13"/>
      <c r="H16" s="13"/>
      <c r="I16" s="13"/>
      <c r="J16" s="14"/>
    </row>
    <row r="17" spans="1:10" s="5" customFormat="1" ht="18">
      <c r="A17" s="16"/>
      <c r="B17" s="14"/>
      <c r="C17" s="14"/>
      <c r="D17" s="14"/>
      <c r="E17" s="14"/>
      <c r="F17" s="14"/>
      <c r="G17" s="14"/>
      <c r="H17" s="14"/>
      <c r="I17" s="14"/>
      <c r="J17" s="14"/>
    </row>
    <row r="18" spans="1:10" s="5" customFormat="1" ht="18">
      <c r="A18" s="8" t="s">
        <v>13</v>
      </c>
      <c r="B18" s="119">
        <v>2918000431</v>
      </c>
      <c r="C18" s="119"/>
      <c r="D18" s="119"/>
      <c r="E18" s="13"/>
      <c r="F18" s="13"/>
      <c r="G18" s="13"/>
      <c r="H18" s="13"/>
      <c r="I18" s="13"/>
      <c r="J18" s="14"/>
    </row>
    <row r="19" spans="1:10" s="5" customFormat="1" ht="18">
      <c r="A19" s="17"/>
      <c r="B19" s="14"/>
      <c r="C19" s="14"/>
      <c r="D19" s="14"/>
      <c r="E19" s="14"/>
      <c r="F19" s="14"/>
      <c r="G19" s="14"/>
      <c r="H19" s="14"/>
      <c r="I19" s="14"/>
      <c r="J19" s="14"/>
    </row>
    <row r="20" spans="1:10" s="5" customFormat="1" ht="18">
      <c r="A20" s="8" t="s">
        <v>14</v>
      </c>
      <c r="B20" s="119">
        <v>291801001</v>
      </c>
      <c r="C20" s="119"/>
      <c r="D20" s="119"/>
      <c r="E20" s="13"/>
      <c r="F20" s="13"/>
      <c r="G20" s="13"/>
      <c r="H20" s="13"/>
      <c r="I20" s="13"/>
      <c r="J20" s="14"/>
    </row>
    <row r="21" spans="1:10" s="5" customFormat="1" ht="18">
      <c r="A21" s="17"/>
      <c r="B21" s="14"/>
      <c r="C21" s="14"/>
      <c r="D21" s="14"/>
      <c r="E21" s="14"/>
      <c r="F21" s="14"/>
      <c r="G21" s="14"/>
      <c r="H21" s="14"/>
      <c r="I21" s="14"/>
      <c r="J21" s="14"/>
    </row>
    <row r="22" spans="1:10" s="5" customFormat="1" ht="18">
      <c r="A22" s="8" t="s">
        <v>15</v>
      </c>
      <c r="B22" s="13" t="s">
        <v>16</v>
      </c>
      <c r="C22" s="13"/>
      <c r="D22" s="13"/>
      <c r="E22" s="13"/>
      <c r="F22" s="13"/>
      <c r="G22" s="13"/>
      <c r="H22" s="13"/>
      <c r="I22" s="13"/>
      <c r="J22" s="14"/>
    </row>
    <row r="23" spans="1:10" s="5" customFormat="1" ht="18">
      <c r="A23" s="16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5" customFormat="1" ht="18">
      <c r="A24" s="8" t="s">
        <v>17</v>
      </c>
      <c r="B24" s="14"/>
      <c r="C24" s="20" t="s">
        <v>18</v>
      </c>
      <c r="D24" s="13"/>
      <c r="E24" s="13"/>
      <c r="F24" s="13"/>
      <c r="G24" s="13"/>
      <c r="H24" s="13"/>
      <c r="I24" s="13"/>
      <c r="J24" s="14"/>
    </row>
    <row r="25" spans="1:10" s="5" customFormat="1" ht="18">
      <c r="A25" s="16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5" customFormat="1" ht="18">
      <c r="A26" s="8" t="s">
        <v>19</v>
      </c>
      <c r="B26" s="13" t="s">
        <v>20</v>
      </c>
      <c r="C26" s="13"/>
      <c r="D26" s="13"/>
      <c r="E26" s="13"/>
      <c r="F26" s="13"/>
      <c r="G26" s="13"/>
      <c r="H26" s="13"/>
      <c r="I26" s="13"/>
      <c r="J26" s="14"/>
    </row>
    <row r="27" spans="1:10" s="5" customFormat="1" ht="18">
      <c r="A27" s="16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7.25" customHeight="1">
      <c r="A28" s="18" t="s">
        <v>21</v>
      </c>
      <c r="B28" s="13" t="s">
        <v>22</v>
      </c>
      <c r="C28" s="9"/>
      <c r="D28" s="9"/>
      <c r="E28" s="9"/>
      <c r="F28" s="9"/>
      <c r="G28" s="9"/>
      <c r="H28" s="9"/>
      <c r="I28" s="9"/>
      <c r="J28" s="10"/>
    </row>
    <row r="29" spans="1:10" ht="13.5">
      <c r="A29" s="19"/>
      <c r="B29" s="10"/>
      <c r="C29" s="10"/>
      <c r="D29" s="10"/>
      <c r="E29" s="10"/>
      <c r="F29" s="10"/>
      <c r="G29" s="10"/>
      <c r="H29" s="10"/>
      <c r="I29" s="10"/>
      <c r="J29" s="10"/>
    </row>
    <row r="30" ht="12.75">
      <c r="A30" s="6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6">
    <mergeCell ref="B18:D18"/>
    <mergeCell ref="B20:D20"/>
    <mergeCell ref="A4:I4"/>
    <mergeCell ref="A5:I5"/>
    <mergeCell ref="A6:F6"/>
    <mergeCell ref="A7:I7"/>
  </mergeCells>
  <hyperlinks>
    <hyperlink ref="C24" r:id="rId1" display="ngorset@yandex.ru"/>
  </hyperlinks>
  <printOptions/>
  <pageMargins left="0.75" right="0.75" top="1" bottom="1" header="0.5" footer="0.5"/>
  <pageSetup fitToHeight="1" fitToWidth="1"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8"/>
  <sheetViews>
    <sheetView zoomScalePageLayoutView="0" workbookViewId="0" topLeftCell="A1">
      <selection activeCell="A18" sqref="A18:DA18"/>
    </sheetView>
  </sheetViews>
  <sheetFormatPr defaultColWidth="0.875" defaultRowHeight="12.75"/>
  <cols>
    <col min="1" max="88" width="0.875" style="24" customWidth="1"/>
    <col min="89" max="16384" width="0.875" style="24" customWidth="1"/>
  </cols>
  <sheetData>
    <row r="1" s="23" customFormat="1" ht="12.75">
      <c r="BQ1" s="23" t="s">
        <v>0</v>
      </c>
    </row>
    <row r="2" spans="69:105" s="23" customFormat="1" ht="82.5" customHeight="1">
      <c r="BQ2" s="128" t="s">
        <v>122</v>
      </c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</row>
    <row r="3" ht="3" customHeight="1"/>
    <row r="4" spans="69:105" s="25" customFormat="1" ht="11.25" customHeight="1"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</row>
    <row r="5" spans="1:105" ht="15.75">
      <c r="A5" s="127" t="s">
        <v>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ht="15.75">
      <c r="DA6" s="26"/>
    </row>
    <row r="8" spans="1:105" s="28" customFormat="1" ht="16.5">
      <c r="A8" s="130" t="s">
        <v>24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</row>
    <row r="9" spans="1:105" s="28" customFormat="1" ht="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28" customFormat="1" ht="48" customHeight="1">
      <c r="A10" s="131" t="s">
        <v>25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</row>
    <row r="12" spans="1:105" s="23" customFormat="1" ht="93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3" t="s">
        <v>26</v>
      </c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 t="s">
        <v>27</v>
      </c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</row>
    <row r="13" spans="1:105" s="23" customFormat="1" ht="27" customHeight="1">
      <c r="A13" s="123" t="s">
        <v>28</v>
      </c>
      <c r="B13" s="123"/>
      <c r="C13" s="123"/>
      <c r="D13" s="123"/>
      <c r="E13" s="123"/>
      <c r="F13" s="124" t="s">
        <v>29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5" t="s">
        <v>30</v>
      </c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 t="s">
        <v>30</v>
      </c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</row>
    <row r="14" spans="1:105" s="23" customFormat="1" ht="40.5" customHeight="1">
      <c r="A14" s="123" t="s">
        <v>31</v>
      </c>
      <c r="B14" s="123"/>
      <c r="C14" s="123"/>
      <c r="D14" s="123"/>
      <c r="E14" s="123"/>
      <c r="F14" s="124" t="s">
        <v>32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5">
        <v>3666.8</v>
      </c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>
        <v>1701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</row>
    <row r="15" spans="1:105" s="23" customFormat="1" ht="27" customHeight="1">
      <c r="A15" s="123" t="s">
        <v>33</v>
      </c>
      <c r="B15" s="123"/>
      <c r="C15" s="123"/>
      <c r="D15" s="123"/>
      <c r="E15" s="123"/>
      <c r="F15" s="124" t="s">
        <v>34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5" t="s">
        <v>30</v>
      </c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 t="s">
        <v>30</v>
      </c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</row>
    <row r="16" spans="1:105" s="23" customFormat="1" ht="27" customHeight="1">
      <c r="A16" s="51"/>
      <c r="B16" s="51"/>
      <c r="C16" s="51"/>
      <c r="D16" s="51"/>
      <c r="E16" s="51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</row>
    <row r="18" spans="1:105" ht="15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</row>
  </sheetData>
  <sheetProtection/>
  <mergeCells count="21">
    <mergeCell ref="A15:E15"/>
    <mergeCell ref="CF14:DA14"/>
    <mergeCell ref="A18:DA18"/>
    <mergeCell ref="A5:DA5"/>
    <mergeCell ref="BQ2:DA2"/>
    <mergeCell ref="BQ4:DA4"/>
    <mergeCell ref="A8:DA8"/>
    <mergeCell ref="A10:DA10"/>
    <mergeCell ref="A12:BI12"/>
    <mergeCell ref="BJ12:CE12"/>
    <mergeCell ref="CF12:DA12"/>
    <mergeCell ref="A13:E13"/>
    <mergeCell ref="F13:BI13"/>
    <mergeCell ref="BJ13:CE13"/>
    <mergeCell ref="CF13:DA13"/>
    <mergeCell ref="F15:BI15"/>
    <mergeCell ref="BJ15:CE15"/>
    <mergeCell ref="CF15:DA15"/>
    <mergeCell ref="A14:E14"/>
    <mergeCell ref="F14:BI14"/>
    <mergeCell ref="BJ14:CE14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zoomScalePageLayoutView="0" workbookViewId="0" topLeftCell="A1">
      <selection activeCell="A23" sqref="A23:IV23"/>
    </sheetView>
  </sheetViews>
  <sheetFormatPr defaultColWidth="0.875" defaultRowHeight="12.75"/>
  <cols>
    <col min="1" max="88" width="0.875" style="24" customWidth="1"/>
    <col min="89" max="16384" width="0.875" style="24" customWidth="1"/>
  </cols>
  <sheetData>
    <row r="1" s="23" customFormat="1" ht="12.75">
      <c r="BQ1" s="23" t="s">
        <v>35</v>
      </c>
    </row>
    <row r="2" spans="69:105" s="23" customFormat="1" ht="83.25" customHeight="1">
      <c r="BQ2" s="128" t="s">
        <v>121</v>
      </c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</row>
    <row r="3" ht="3" customHeight="1"/>
    <row r="4" spans="69:105" s="25" customFormat="1" ht="11.25" customHeight="1"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</row>
    <row r="5" spans="1:105" ht="15.75">
      <c r="A5" s="127" t="s">
        <v>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ht="15.75">
      <c r="DA6" s="26"/>
    </row>
    <row r="8" spans="1:105" s="28" customFormat="1" ht="16.5">
      <c r="A8" s="130" t="s">
        <v>24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</row>
    <row r="9" spans="1:105" s="28" customFormat="1" ht="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28" customFormat="1" ht="48" customHeight="1">
      <c r="A10" s="131" t="s">
        <v>36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</row>
    <row r="12" spans="1:105" s="23" customFormat="1" ht="145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3" t="s">
        <v>37</v>
      </c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 t="s">
        <v>123</v>
      </c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 t="s">
        <v>38</v>
      </c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</row>
    <row r="13" spans="1:105" s="23" customFormat="1" ht="27.75" customHeight="1">
      <c r="A13" s="123" t="s">
        <v>28</v>
      </c>
      <c r="B13" s="123"/>
      <c r="C13" s="123"/>
      <c r="D13" s="123"/>
      <c r="E13" s="123"/>
      <c r="F13" s="124" t="s">
        <v>39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</row>
    <row r="14" spans="1:105" s="23" customFormat="1" ht="15" customHeight="1">
      <c r="A14" s="123"/>
      <c r="B14" s="123"/>
      <c r="C14" s="123"/>
      <c r="D14" s="123"/>
      <c r="E14" s="123"/>
      <c r="F14" s="124" t="s">
        <v>40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5">
        <v>9.471</v>
      </c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>
        <v>0.025</v>
      </c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>
        <v>1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</row>
    <row r="15" spans="1:105" s="23" customFormat="1" ht="15" customHeight="1">
      <c r="A15" s="123"/>
      <c r="B15" s="123"/>
      <c r="C15" s="123"/>
      <c r="D15" s="123"/>
      <c r="E15" s="123"/>
      <c r="F15" s="124" t="s">
        <v>41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</row>
    <row r="16" spans="1:105" s="23" customFormat="1" ht="15" customHeight="1">
      <c r="A16" s="123"/>
      <c r="B16" s="123"/>
      <c r="C16" s="123"/>
      <c r="D16" s="123"/>
      <c r="E16" s="123"/>
      <c r="F16" s="124" t="s">
        <v>42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</row>
    <row r="17" spans="1:105" s="23" customFormat="1" ht="27.75" customHeight="1">
      <c r="A17" s="123" t="s">
        <v>31</v>
      </c>
      <c r="B17" s="123"/>
      <c r="C17" s="123"/>
      <c r="D17" s="123"/>
      <c r="E17" s="123"/>
      <c r="F17" s="124" t="s">
        <v>43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</row>
    <row r="18" spans="1:105" s="23" customFormat="1" ht="15" customHeight="1">
      <c r="A18" s="123"/>
      <c r="B18" s="123"/>
      <c r="C18" s="123"/>
      <c r="D18" s="123"/>
      <c r="E18" s="123"/>
      <c r="F18" s="124" t="s">
        <v>40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5">
        <v>1055.963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>
        <v>2.234</v>
      </c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>
        <v>276</v>
      </c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</row>
    <row r="19" spans="1:105" s="23" customFormat="1" ht="15" customHeight="1">
      <c r="A19" s="123"/>
      <c r="B19" s="123"/>
      <c r="C19" s="123"/>
      <c r="D19" s="123"/>
      <c r="E19" s="123"/>
      <c r="F19" s="124" t="s">
        <v>41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</row>
    <row r="20" spans="1:105" s="23" customFormat="1" ht="15" customHeight="1">
      <c r="A20" s="123"/>
      <c r="B20" s="123"/>
      <c r="C20" s="123"/>
      <c r="D20" s="123"/>
      <c r="E20" s="123"/>
      <c r="F20" s="124" t="s">
        <v>42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</row>
    <row r="23" spans="1:105" ht="15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</row>
  </sheetData>
  <sheetProtection/>
  <mergeCells count="50">
    <mergeCell ref="A23:DA23"/>
    <mergeCell ref="A12:AM12"/>
    <mergeCell ref="AN12:BI12"/>
    <mergeCell ref="BJ12:CE12"/>
    <mergeCell ref="CF12:DA12"/>
    <mergeCell ref="CF13:DA13"/>
    <mergeCell ref="A14:E14"/>
    <mergeCell ref="F14:AM14"/>
    <mergeCell ref="AN14:BI14"/>
    <mergeCell ref="BJ14:CE14"/>
    <mergeCell ref="CF14:DA14"/>
    <mergeCell ref="A13:E13"/>
    <mergeCell ref="F13:AM13"/>
    <mergeCell ref="AN13:BI13"/>
    <mergeCell ref="BJ13:CE13"/>
    <mergeCell ref="BQ2:DA2"/>
    <mergeCell ref="BQ4:DA4"/>
    <mergeCell ref="A8:DA8"/>
    <mergeCell ref="A10:DA10"/>
    <mergeCell ref="A5:DA5"/>
    <mergeCell ref="CF15:DA15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7:DA17"/>
    <mergeCell ref="A18:E18"/>
    <mergeCell ref="F18:AM18"/>
    <mergeCell ref="AN18:BI18"/>
    <mergeCell ref="BJ18:CE18"/>
    <mergeCell ref="CF18:DA18"/>
    <mergeCell ref="A17:E17"/>
    <mergeCell ref="F17:AM17"/>
    <mergeCell ref="AN17:BI17"/>
    <mergeCell ref="BJ17:CE17"/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9"/>
  <sheetViews>
    <sheetView zoomScalePageLayoutView="0" workbookViewId="0" topLeftCell="A1">
      <selection activeCell="A23" sqref="A23:IV23"/>
    </sheetView>
  </sheetViews>
  <sheetFormatPr defaultColWidth="0.875" defaultRowHeight="12.75"/>
  <cols>
    <col min="1" max="88" width="0.875" style="24" customWidth="1"/>
    <col min="89" max="16384" width="0.875" style="24" customWidth="1"/>
  </cols>
  <sheetData>
    <row r="1" s="23" customFormat="1" ht="12.75">
      <c r="BQ1" s="23" t="s">
        <v>44</v>
      </c>
    </row>
    <row r="2" spans="69:105" s="23" customFormat="1" ht="79.5" customHeight="1">
      <c r="BQ2" s="128" t="s">
        <v>124</v>
      </c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</row>
    <row r="3" ht="3" customHeight="1"/>
    <row r="5" spans="1:105" ht="15.75">
      <c r="A5" s="127" t="s">
        <v>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7" spans="1:105" s="28" customFormat="1" ht="16.5">
      <c r="A7" s="130" t="s">
        <v>24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</row>
    <row r="8" spans="1:105" s="28" customFormat="1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28" customFormat="1" ht="31.5" customHeight="1">
      <c r="A9" s="131" t="s">
        <v>129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</row>
    <row r="11" spans="1:105" s="23" customFormat="1" ht="42" customHeight="1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 t="s">
        <v>46</v>
      </c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 t="s">
        <v>47</v>
      </c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 t="s">
        <v>48</v>
      </c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</row>
    <row r="12" spans="1:105" s="23" customFormat="1" ht="30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 t="s">
        <v>40</v>
      </c>
      <c r="AI12" s="133"/>
      <c r="AJ12" s="133"/>
      <c r="AK12" s="133"/>
      <c r="AL12" s="133"/>
      <c r="AM12" s="133"/>
      <c r="AN12" s="133"/>
      <c r="AO12" s="133"/>
      <c r="AP12" s="133" t="s">
        <v>49</v>
      </c>
      <c r="AQ12" s="133"/>
      <c r="AR12" s="133"/>
      <c r="AS12" s="133"/>
      <c r="AT12" s="133"/>
      <c r="AU12" s="133"/>
      <c r="AV12" s="133"/>
      <c r="AW12" s="133"/>
      <c r="AX12" s="133" t="s">
        <v>50</v>
      </c>
      <c r="AY12" s="133"/>
      <c r="AZ12" s="133"/>
      <c r="BA12" s="133"/>
      <c r="BB12" s="133"/>
      <c r="BC12" s="133"/>
      <c r="BD12" s="133"/>
      <c r="BE12" s="133"/>
      <c r="BF12" s="133" t="s">
        <v>40</v>
      </c>
      <c r="BG12" s="133"/>
      <c r="BH12" s="133"/>
      <c r="BI12" s="133"/>
      <c r="BJ12" s="133"/>
      <c r="BK12" s="133"/>
      <c r="BL12" s="133"/>
      <c r="BM12" s="133"/>
      <c r="BN12" s="133" t="s">
        <v>49</v>
      </c>
      <c r="BO12" s="133"/>
      <c r="BP12" s="133"/>
      <c r="BQ12" s="133"/>
      <c r="BR12" s="133"/>
      <c r="BS12" s="133"/>
      <c r="BT12" s="133"/>
      <c r="BU12" s="133"/>
      <c r="BV12" s="133" t="s">
        <v>50</v>
      </c>
      <c r="BW12" s="133"/>
      <c r="BX12" s="133"/>
      <c r="BY12" s="133"/>
      <c r="BZ12" s="133"/>
      <c r="CA12" s="133"/>
      <c r="CB12" s="133"/>
      <c r="CC12" s="133"/>
      <c r="CD12" s="133" t="s">
        <v>40</v>
      </c>
      <c r="CE12" s="133"/>
      <c r="CF12" s="133"/>
      <c r="CG12" s="133"/>
      <c r="CH12" s="133"/>
      <c r="CI12" s="133"/>
      <c r="CJ12" s="133"/>
      <c r="CK12" s="133"/>
      <c r="CL12" s="133" t="s">
        <v>49</v>
      </c>
      <c r="CM12" s="133"/>
      <c r="CN12" s="133"/>
      <c r="CO12" s="133"/>
      <c r="CP12" s="133"/>
      <c r="CQ12" s="133"/>
      <c r="CR12" s="133"/>
      <c r="CS12" s="133"/>
      <c r="CT12" s="133" t="s">
        <v>50</v>
      </c>
      <c r="CU12" s="133"/>
      <c r="CV12" s="133"/>
      <c r="CW12" s="133"/>
      <c r="CX12" s="133"/>
      <c r="CY12" s="133"/>
      <c r="CZ12" s="133"/>
      <c r="DA12" s="133"/>
    </row>
    <row r="13" spans="1:105" s="23" customFormat="1" ht="15" customHeight="1">
      <c r="A13" s="123" t="s">
        <v>28</v>
      </c>
      <c r="B13" s="123"/>
      <c r="C13" s="123"/>
      <c r="D13" s="123"/>
      <c r="E13" s="123"/>
      <c r="F13" s="124" t="s">
        <v>51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37">
        <v>25</v>
      </c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>
        <v>274</v>
      </c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>
        <v>215.1</v>
      </c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</row>
    <row r="14" spans="1:105" s="23" customFormat="1" ht="27.75" customHeight="1">
      <c r="A14" s="123"/>
      <c r="B14" s="123"/>
      <c r="C14" s="123"/>
      <c r="D14" s="123"/>
      <c r="E14" s="123"/>
      <c r="F14" s="138" t="s">
        <v>52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7">
        <v>20</v>
      </c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>
        <v>230</v>
      </c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>
        <v>27.5</v>
      </c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</row>
    <row r="15" spans="1:105" s="23" customFormat="1" ht="15" customHeight="1">
      <c r="A15" s="123" t="s">
        <v>31</v>
      </c>
      <c r="B15" s="123"/>
      <c r="C15" s="123"/>
      <c r="D15" s="123"/>
      <c r="E15" s="123"/>
      <c r="F15" s="124" t="s">
        <v>53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37">
        <v>3</v>
      </c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>
        <v>229</v>
      </c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>
        <v>113.7</v>
      </c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</row>
    <row r="16" spans="1:105" s="23" customFormat="1" ht="27.75" customHeight="1">
      <c r="A16" s="123"/>
      <c r="B16" s="123"/>
      <c r="C16" s="123"/>
      <c r="D16" s="123"/>
      <c r="E16" s="123"/>
      <c r="F16" s="138" t="s">
        <v>54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</row>
    <row r="17" spans="1:105" s="23" customFormat="1" ht="15" customHeight="1">
      <c r="A17" s="123" t="s">
        <v>33</v>
      </c>
      <c r="B17" s="123"/>
      <c r="C17" s="123"/>
      <c r="D17" s="123"/>
      <c r="E17" s="123"/>
      <c r="F17" s="124" t="s">
        <v>55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</row>
    <row r="18" spans="1:105" s="23" customFormat="1" ht="40.5" customHeight="1">
      <c r="A18" s="123"/>
      <c r="B18" s="123"/>
      <c r="C18" s="123"/>
      <c r="D18" s="123"/>
      <c r="E18" s="123"/>
      <c r="F18" s="138" t="s">
        <v>56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</row>
    <row r="19" spans="1:105" s="23" customFormat="1" ht="21.75" customHeight="1">
      <c r="A19" s="123" t="s">
        <v>57</v>
      </c>
      <c r="B19" s="123"/>
      <c r="C19" s="123"/>
      <c r="D19" s="123"/>
      <c r="E19" s="123"/>
      <c r="F19" s="124" t="s">
        <v>125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</row>
    <row r="20" spans="1:105" s="23" customFormat="1" ht="40.5" customHeight="1">
      <c r="A20" s="123"/>
      <c r="B20" s="123"/>
      <c r="C20" s="123"/>
      <c r="D20" s="123"/>
      <c r="E20" s="123"/>
      <c r="F20" s="138" t="s">
        <v>56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</row>
    <row r="21" ht="18.75" customHeight="1"/>
    <row r="22" ht="12.75" customHeight="1"/>
    <row r="23" spans="1:105" ht="15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</row>
    <row r="24" ht="8.25" customHeight="1"/>
    <row r="25" ht="8.25" customHeight="1"/>
    <row r="26" ht="3" customHeight="1"/>
    <row r="27" ht="3" customHeight="1"/>
    <row r="28" s="30" customFormat="1" ht="11.25">
      <c r="A28" s="29" t="s">
        <v>58</v>
      </c>
    </row>
    <row r="29" spans="1:105" s="30" customFormat="1" ht="64.5" customHeight="1">
      <c r="A29" s="135" t="s">
        <v>59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</row>
    <row r="30" ht="3" customHeight="1"/>
  </sheetData>
  <sheetProtection/>
  <mergeCells count="107">
    <mergeCell ref="CD11:DA11"/>
    <mergeCell ref="A11:AG12"/>
    <mergeCell ref="AH11:BE11"/>
    <mergeCell ref="BF11:CC11"/>
    <mergeCell ref="AH12:AO12"/>
    <mergeCell ref="AP12:AW12"/>
    <mergeCell ref="CT12:DA12"/>
    <mergeCell ref="AX12:BE12"/>
    <mergeCell ref="BF12:BM12"/>
    <mergeCell ref="AX13:BE13"/>
    <mergeCell ref="BF13:BM13"/>
    <mergeCell ref="BN13:BU13"/>
    <mergeCell ref="BV13:CC13"/>
    <mergeCell ref="BN12:BU12"/>
    <mergeCell ref="BV12:CC12"/>
    <mergeCell ref="BN14:BU14"/>
    <mergeCell ref="A5:DA5"/>
    <mergeCell ref="BQ2:DA2"/>
    <mergeCell ref="A7:DA7"/>
    <mergeCell ref="A9:DA9"/>
    <mergeCell ref="CD13:CK13"/>
    <mergeCell ref="CL13:CS13"/>
    <mergeCell ref="CT13:DA13"/>
    <mergeCell ref="CD12:CK12"/>
    <mergeCell ref="CL12:CS12"/>
    <mergeCell ref="A13:E13"/>
    <mergeCell ref="F13:AG13"/>
    <mergeCell ref="A14:E14"/>
    <mergeCell ref="F14:AG14"/>
    <mergeCell ref="AH15:AO15"/>
    <mergeCell ref="AP15:AW15"/>
    <mergeCell ref="AH14:AO14"/>
    <mergeCell ref="AP14:AW14"/>
    <mergeCell ref="AH13:AO13"/>
    <mergeCell ref="AP13:AW13"/>
    <mergeCell ref="CD14:CK14"/>
    <mergeCell ref="CL14:CS14"/>
    <mergeCell ref="CT14:DA14"/>
    <mergeCell ref="CD15:CK15"/>
    <mergeCell ref="CL15:CS15"/>
    <mergeCell ref="A15:E15"/>
    <mergeCell ref="F15:AG15"/>
    <mergeCell ref="BV14:CC14"/>
    <mergeCell ref="AX14:BE14"/>
    <mergeCell ref="BF14:BM14"/>
    <mergeCell ref="BV15:CC15"/>
    <mergeCell ref="A16:E16"/>
    <mergeCell ref="F16:AG16"/>
    <mergeCell ref="AH16:AO16"/>
    <mergeCell ref="AP16:AW16"/>
    <mergeCell ref="CT15:DA15"/>
    <mergeCell ref="CD16:CK16"/>
    <mergeCell ref="CL16:CS16"/>
    <mergeCell ref="CT16:DA16"/>
    <mergeCell ref="BV16:CC16"/>
    <mergeCell ref="AX15:BE15"/>
    <mergeCell ref="BF15:BM15"/>
    <mergeCell ref="BN15:BU15"/>
    <mergeCell ref="AX16:BE16"/>
    <mergeCell ref="BF16:BM16"/>
    <mergeCell ref="BN16:BU16"/>
    <mergeCell ref="F18:AG18"/>
    <mergeCell ref="AH18:AO18"/>
    <mergeCell ref="AP18:AW18"/>
    <mergeCell ref="CD17:CK17"/>
    <mergeCell ref="CL17:CS17"/>
    <mergeCell ref="CT17:DA17"/>
    <mergeCell ref="BV17:CC17"/>
    <mergeCell ref="BV18:CC18"/>
    <mergeCell ref="AX17:BE17"/>
    <mergeCell ref="BF17:BM17"/>
    <mergeCell ref="BN17:BU17"/>
    <mergeCell ref="A17:E17"/>
    <mergeCell ref="F17:AG17"/>
    <mergeCell ref="AH17:AO17"/>
    <mergeCell ref="AP17:AW17"/>
    <mergeCell ref="A18:E18"/>
    <mergeCell ref="CD18:CK18"/>
    <mergeCell ref="CL18:CS18"/>
    <mergeCell ref="CT18:DA18"/>
    <mergeCell ref="AX18:BE18"/>
    <mergeCell ref="BF18:BM18"/>
    <mergeCell ref="BN18:BU18"/>
    <mergeCell ref="BF19:BM19"/>
    <mergeCell ref="BN19:BU19"/>
    <mergeCell ref="AX20:BE20"/>
    <mergeCell ref="CD19:CK19"/>
    <mergeCell ref="CL19:CS19"/>
    <mergeCell ref="CT19:DA19"/>
    <mergeCell ref="A19:E19"/>
    <mergeCell ref="F19:AG19"/>
    <mergeCell ref="AH19:AO19"/>
    <mergeCell ref="AP19:AW19"/>
    <mergeCell ref="A23:DA23"/>
    <mergeCell ref="BF20:BM20"/>
    <mergeCell ref="BN20:BU20"/>
    <mergeCell ref="BV19:CC19"/>
    <mergeCell ref="BV20:CC20"/>
    <mergeCell ref="AX19:BE19"/>
    <mergeCell ref="A29:DA29"/>
    <mergeCell ref="CD20:CK20"/>
    <mergeCell ref="CL20:CS20"/>
    <mergeCell ref="CT20:DA20"/>
    <mergeCell ref="A20:E20"/>
    <mergeCell ref="F20:AG20"/>
    <mergeCell ref="AH20:AO20"/>
    <mergeCell ref="AP20:AW2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8"/>
  <sheetViews>
    <sheetView zoomScalePageLayoutView="0" workbookViewId="0" topLeftCell="A1">
      <selection activeCell="A24" sqref="A24:IV24"/>
    </sheetView>
  </sheetViews>
  <sheetFormatPr defaultColWidth="0.875" defaultRowHeight="12.75"/>
  <cols>
    <col min="1" max="88" width="0.875" style="24" customWidth="1"/>
    <col min="89" max="16384" width="0.875" style="24" customWidth="1"/>
  </cols>
  <sheetData>
    <row r="1" s="23" customFormat="1" ht="12.75">
      <c r="BQ1" s="23" t="s">
        <v>60</v>
      </c>
    </row>
    <row r="2" spans="69:105" s="23" customFormat="1" ht="88.5" customHeight="1">
      <c r="BQ2" s="128" t="s">
        <v>122</v>
      </c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</row>
    <row r="3" ht="3" customHeight="1"/>
    <row r="5" spans="1:105" ht="15.75">
      <c r="A5" s="127" t="s">
        <v>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7" spans="1:105" s="28" customFormat="1" ht="16.5">
      <c r="A7" s="130" t="s">
        <v>24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</row>
    <row r="8" spans="1:105" s="28" customFormat="1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28" customFormat="1" ht="16.5">
      <c r="A9" s="131" t="s">
        <v>130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</row>
    <row r="11" spans="1:105" s="23" customFormat="1" ht="30" customHeight="1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 t="s">
        <v>61</v>
      </c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 t="s">
        <v>62</v>
      </c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</row>
    <row r="12" spans="1:105" s="23" customFormat="1" ht="30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 t="s">
        <v>40</v>
      </c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 t="s">
        <v>41</v>
      </c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 t="s">
        <v>50</v>
      </c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 t="s">
        <v>40</v>
      </c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 t="s">
        <v>41</v>
      </c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 t="s">
        <v>50</v>
      </c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</row>
    <row r="13" spans="1:105" s="23" customFormat="1" ht="15" customHeight="1">
      <c r="A13" s="123" t="s">
        <v>28</v>
      </c>
      <c r="B13" s="123"/>
      <c r="C13" s="123"/>
      <c r="D13" s="123"/>
      <c r="E13" s="123"/>
      <c r="F13" s="124" t="s">
        <v>51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37">
        <v>77</v>
      </c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>
        <v>861</v>
      </c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</row>
    <row r="14" spans="1:105" s="23" customFormat="1" ht="27.75" customHeight="1">
      <c r="A14" s="123"/>
      <c r="B14" s="123"/>
      <c r="C14" s="123"/>
      <c r="D14" s="123"/>
      <c r="E14" s="123"/>
      <c r="F14" s="138" t="s">
        <v>52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7">
        <v>70</v>
      </c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>
        <v>487</v>
      </c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</row>
    <row r="15" spans="1:105" s="23" customFormat="1" ht="15" customHeight="1">
      <c r="A15" s="123" t="s">
        <v>31</v>
      </c>
      <c r="B15" s="123"/>
      <c r="C15" s="123"/>
      <c r="D15" s="123"/>
      <c r="E15" s="123"/>
      <c r="F15" s="124" t="s">
        <v>53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37">
        <v>6</v>
      </c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>
        <v>498</v>
      </c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</row>
    <row r="16" spans="1:105" s="23" customFormat="1" ht="27.75" customHeight="1">
      <c r="A16" s="123"/>
      <c r="B16" s="123"/>
      <c r="C16" s="123"/>
      <c r="D16" s="123"/>
      <c r="E16" s="123"/>
      <c r="F16" s="138" t="s">
        <v>54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</row>
    <row r="17" spans="1:105" s="23" customFormat="1" ht="15" customHeight="1">
      <c r="A17" s="123" t="s">
        <v>33</v>
      </c>
      <c r="B17" s="123"/>
      <c r="C17" s="123"/>
      <c r="D17" s="123"/>
      <c r="E17" s="123"/>
      <c r="F17" s="124" t="s">
        <v>55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37">
        <v>2</v>
      </c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>
        <v>496</v>
      </c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</row>
    <row r="18" spans="1:105" s="23" customFormat="1" ht="40.5" customHeight="1">
      <c r="A18" s="123"/>
      <c r="B18" s="123"/>
      <c r="C18" s="123"/>
      <c r="D18" s="123"/>
      <c r="E18" s="123"/>
      <c r="F18" s="138" t="s">
        <v>56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</row>
    <row r="19" spans="1:105" s="23" customFormat="1" ht="27.75" customHeight="1">
      <c r="A19" s="123" t="s">
        <v>57</v>
      </c>
      <c r="B19" s="123"/>
      <c r="C19" s="123"/>
      <c r="D19" s="123"/>
      <c r="E19" s="123"/>
      <c r="F19" s="124" t="s">
        <v>126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</row>
    <row r="20" spans="1:105" s="23" customFormat="1" ht="40.5" customHeight="1">
      <c r="A20" s="123"/>
      <c r="B20" s="123"/>
      <c r="C20" s="123"/>
      <c r="D20" s="123"/>
      <c r="E20" s="123"/>
      <c r="F20" s="138" t="s">
        <v>56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</row>
    <row r="21" ht="3" customHeight="1"/>
    <row r="22" ht="3" customHeight="1"/>
    <row r="23" ht="22.5" customHeight="1"/>
    <row r="24" spans="1:105" ht="15.7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</row>
    <row r="25" ht="24" customHeight="1"/>
    <row r="26" ht="3" customHeight="1"/>
    <row r="27" s="30" customFormat="1" ht="11.25">
      <c r="A27" s="29" t="s">
        <v>58</v>
      </c>
    </row>
    <row r="28" spans="1:105" s="30" customFormat="1" ht="64.5" customHeight="1">
      <c r="A28" s="135" t="s">
        <v>59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</row>
    <row r="29" ht="3" customHeight="1"/>
  </sheetData>
  <sheetProtection/>
  <mergeCells count="79">
    <mergeCell ref="A5:DA5"/>
    <mergeCell ref="A24:DA24"/>
    <mergeCell ref="BQ2:DA2"/>
    <mergeCell ref="A7:DA7"/>
    <mergeCell ref="A9:DA9"/>
    <mergeCell ref="A11:AG12"/>
    <mergeCell ref="AH11:BQ11"/>
    <mergeCell ref="BR11:DA11"/>
    <mergeCell ref="AH12:AS12"/>
    <mergeCell ref="AT12:BE12"/>
    <mergeCell ref="BF13:BQ13"/>
    <mergeCell ref="BR13:CC13"/>
    <mergeCell ref="CD13:CO13"/>
    <mergeCell ref="CP13:DA13"/>
    <mergeCell ref="BF12:BQ12"/>
    <mergeCell ref="BR12:CC12"/>
    <mergeCell ref="CD12:CO12"/>
    <mergeCell ref="CP12:DA12"/>
    <mergeCell ref="CD14:CO14"/>
    <mergeCell ref="CP14:DA14"/>
    <mergeCell ref="A14:E14"/>
    <mergeCell ref="F14:AG14"/>
    <mergeCell ref="AH14:AS14"/>
    <mergeCell ref="AT14:BE14"/>
    <mergeCell ref="BF14:BQ14"/>
    <mergeCell ref="BR14:CC14"/>
    <mergeCell ref="A13:E13"/>
    <mergeCell ref="F13:AG13"/>
    <mergeCell ref="AH13:AS13"/>
    <mergeCell ref="AT13:BE13"/>
    <mergeCell ref="A15:E15"/>
    <mergeCell ref="F15:AG15"/>
    <mergeCell ref="AH15:AS15"/>
    <mergeCell ref="AT15:BE15"/>
    <mergeCell ref="CP17:DA17"/>
    <mergeCell ref="A16:E16"/>
    <mergeCell ref="F16:AG16"/>
    <mergeCell ref="AH16:AS16"/>
    <mergeCell ref="AT16:BE16"/>
    <mergeCell ref="CP15:DA15"/>
    <mergeCell ref="BF16:BQ16"/>
    <mergeCell ref="BR16:CC16"/>
    <mergeCell ref="CD16:CO16"/>
    <mergeCell ref="CP16:DA16"/>
    <mergeCell ref="BF15:BQ15"/>
    <mergeCell ref="BR15:CC15"/>
    <mergeCell ref="AT18:BE18"/>
    <mergeCell ref="BF17:BQ17"/>
    <mergeCell ref="BR17:CC17"/>
    <mergeCell ref="CD15:CO15"/>
    <mergeCell ref="CD17:CO17"/>
    <mergeCell ref="CD18:CO18"/>
    <mergeCell ref="A17:E17"/>
    <mergeCell ref="F17:AG17"/>
    <mergeCell ref="AH17:AS17"/>
    <mergeCell ref="AT17:BE17"/>
    <mergeCell ref="CP18:DA18"/>
    <mergeCell ref="CP20:DA20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BR20:CC20"/>
    <mergeCell ref="BF18:BQ18"/>
    <mergeCell ref="BR18:CC18"/>
    <mergeCell ref="CD20:CO20"/>
    <mergeCell ref="BR19:CC19"/>
    <mergeCell ref="A28:DA28"/>
    <mergeCell ref="CD19:CO19"/>
    <mergeCell ref="CP19:DA19"/>
    <mergeCell ref="A20:E20"/>
    <mergeCell ref="F20:AG20"/>
    <mergeCell ref="AH20:AS20"/>
    <mergeCell ref="AT20:BE20"/>
    <mergeCell ref="BF20:BQ2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2"/>
  <sheetViews>
    <sheetView zoomScalePageLayoutView="0" workbookViewId="0" topLeftCell="A281">
      <selection activeCell="A282" sqref="A282:I282"/>
    </sheetView>
  </sheetViews>
  <sheetFormatPr defaultColWidth="9.00390625" defaultRowHeight="12.75"/>
  <cols>
    <col min="1" max="1" width="36.125" style="0" customWidth="1"/>
    <col min="2" max="3" width="22.875" style="0" customWidth="1"/>
    <col min="4" max="4" width="27.00390625" style="0" customWidth="1"/>
    <col min="5" max="5" width="19.00390625" style="0" customWidth="1"/>
    <col min="6" max="6" width="26.75390625" style="0" customWidth="1"/>
    <col min="7" max="13" width="17.75390625" style="0" customWidth="1"/>
    <col min="14" max="14" width="12.75390625" style="0" customWidth="1"/>
    <col min="15" max="15" width="14.125" style="0" customWidth="1"/>
    <col min="16" max="16" width="18.375" style="0" customWidth="1"/>
    <col min="17" max="17" width="19.00390625" style="0" customWidth="1"/>
    <col min="18" max="18" width="24.25390625" style="0" customWidth="1"/>
    <col min="19" max="19" width="12.125" style="0" customWidth="1"/>
    <col min="21" max="21" width="13.375" style="0" customWidth="1"/>
    <col min="22" max="25" width="12.875" style="0" customWidth="1"/>
    <col min="26" max="28" width="20.875" style="0" customWidth="1"/>
    <col min="29" max="31" width="15.25390625" style="0" customWidth="1"/>
  </cols>
  <sheetData>
    <row r="1" spans="1:18" ht="18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58" t="s">
        <v>131</v>
      </c>
    </row>
    <row r="2" spans="1:18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 t="s">
        <v>922</v>
      </c>
    </row>
    <row r="3" spans="1:18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 t="s">
        <v>923</v>
      </c>
    </row>
    <row r="4" spans="1:18" ht="1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 t="s">
        <v>924</v>
      </c>
    </row>
    <row r="5" spans="1:18" ht="1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 t="s">
        <v>925</v>
      </c>
    </row>
    <row r="6" spans="1:18" ht="39.75" customHeight="1">
      <c r="A6" s="146" t="s">
        <v>926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</row>
    <row r="7" spans="1:18" ht="30" customHeight="1">
      <c r="A7" s="140" t="s">
        <v>132</v>
      </c>
      <c r="B7" s="140" t="s">
        <v>133</v>
      </c>
      <c r="C7" s="140"/>
      <c r="D7" s="140" t="s">
        <v>134</v>
      </c>
      <c r="E7" s="140" t="s">
        <v>135</v>
      </c>
      <c r="F7" s="140" t="s">
        <v>136</v>
      </c>
      <c r="G7" s="140" t="s">
        <v>137</v>
      </c>
      <c r="H7" s="140" t="s">
        <v>138</v>
      </c>
      <c r="I7" s="140" t="s">
        <v>139</v>
      </c>
      <c r="J7" s="140" t="s">
        <v>140</v>
      </c>
      <c r="K7" s="140" t="s">
        <v>141</v>
      </c>
      <c r="L7" s="140" t="s">
        <v>142</v>
      </c>
      <c r="M7" s="140" t="s">
        <v>143</v>
      </c>
      <c r="N7" s="140" t="s">
        <v>144</v>
      </c>
      <c r="O7" s="140" t="s">
        <v>145</v>
      </c>
      <c r="P7" s="140" t="s">
        <v>146</v>
      </c>
      <c r="Q7" s="139" t="s">
        <v>147</v>
      </c>
      <c r="R7" s="140" t="s">
        <v>148</v>
      </c>
    </row>
    <row r="8" spans="1:31" ht="124.5" customHeight="1">
      <c r="A8" s="140"/>
      <c r="B8" s="59" t="s">
        <v>149</v>
      </c>
      <c r="C8" s="59" t="s">
        <v>150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39"/>
      <c r="R8" s="140"/>
      <c r="V8" s="141"/>
      <c r="W8" s="141"/>
      <c r="X8" s="141"/>
      <c r="Y8" s="141"/>
      <c r="Z8" s="60"/>
      <c r="AA8" s="60"/>
      <c r="AB8" s="60"/>
      <c r="AC8" s="60"/>
      <c r="AD8" s="60"/>
      <c r="AE8" s="60"/>
    </row>
    <row r="9" spans="1:31" ht="15" customHeight="1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61">
        <v>16</v>
      </c>
      <c r="Q9" s="61">
        <v>17</v>
      </c>
      <c r="R9" s="61">
        <v>18</v>
      </c>
      <c r="V9" s="62"/>
      <c r="W9" s="62"/>
      <c r="X9" s="62"/>
      <c r="Y9" s="62"/>
      <c r="Z9" s="62"/>
      <c r="AA9" s="62"/>
      <c r="AB9" s="60"/>
      <c r="AC9" s="63"/>
      <c r="AD9" s="63"/>
      <c r="AE9" s="63"/>
    </row>
    <row r="10" spans="1:31" ht="27" customHeight="1">
      <c r="A10" s="64" t="s">
        <v>151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V10" s="62"/>
      <c r="W10" s="62"/>
      <c r="X10" s="62"/>
      <c r="Y10" s="62"/>
      <c r="Z10" s="62"/>
      <c r="AA10" s="62"/>
      <c r="AB10" s="60"/>
      <c r="AC10" s="63"/>
      <c r="AD10" s="63"/>
      <c r="AE10" s="63"/>
    </row>
    <row r="11" spans="1:18" ht="71.25" customHeight="1">
      <c r="A11" s="67" t="s">
        <v>152</v>
      </c>
      <c r="B11" s="68" t="s">
        <v>153</v>
      </c>
      <c r="C11" s="68" t="s">
        <v>154</v>
      </c>
      <c r="D11" s="68" t="s">
        <v>155</v>
      </c>
      <c r="E11" s="69" t="s">
        <v>156</v>
      </c>
      <c r="F11" s="70" t="s">
        <v>157</v>
      </c>
      <c r="G11" s="68" t="s">
        <v>158</v>
      </c>
      <c r="H11" s="68" t="s">
        <v>159</v>
      </c>
      <c r="I11" s="68" t="s">
        <v>160</v>
      </c>
      <c r="J11" s="68" t="s">
        <v>161</v>
      </c>
      <c r="K11" s="68" t="s">
        <v>162</v>
      </c>
      <c r="L11" s="68"/>
      <c r="M11" s="68" t="s">
        <v>163</v>
      </c>
      <c r="N11" s="68">
        <v>2019</v>
      </c>
      <c r="O11" s="68" t="s">
        <v>164</v>
      </c>
      <c r="P11" s="71">
        <v>15</v>
      </c>
      <c r="Q11" s="71" t="s">
        <v>165</v>
      </c>
      <c r="R11" s="72">
        <v>17.205</v>
      </c>
    </row>
    <row r="12" spans="1:18" ht="71.25" customHeight="1">
      <c r="A12" s="67" t="s">
        <v>166</v>
      </c>
      <c r="B12" s="68" t="s">
        <v>153</v>
      </c>
      <c r="C12" s="68" t="s">
        <v>154</v>
      </c>
      <c r="D12" s="68" t="s">
        <v>167</v>
      </c>
      <c r="E12" s="68" t="s">
        <v>168</v>
      </c>
      <c r="F12" s="70" t="s">
        <v>169</v>
      </c>
      <c r="G12" s="68" t="s">
        <v>158</v>
      </c>
      <c r="H12" s="68" t="s">
        <v>159</v>
      </c>
      <c r="I12" s="68" t="s">
        <v>160</v>
      </c>
      <c r="J12" s="68" t="s">
        <v>161</v>
      </c>
      <c r="K12" s="68" t="s">
        <v>162</v>
      </c>
      <c r="L12" s="68"/>
      <c r="M12" s="68" t="s">
        <v>163</v>
      </c>
      <c r="N12" s="68">
        <v>2019</v>
      </c>
      <c r="O12" s="68" t="s">
        <v>164</v>
      </c>
      <c r="P12" s="71">
        <v>20</v>
      </c>
      <c r="Q12" s="71" t="s">
        <v>165</v>
      </c>
      <c r="R12" s="72">
        <v>19.757</v>
      </c>
    </row>
    <row r="13" spans="1:18" ht="71.25" customHeight="1">
      <c r="A13" s="67" t="s">
        <v>170</v>
      </c>
      <c r="B13" s="68" t="s">
        <v>153</v>
      </c>
      <c r="C13" s="68" t="s">
        <v>154</v>
      </c>
      <c r="D13" s="68" t="s">
        <v>171</v>
      </c>
      <c r="E13" s="68" t="s">
        <v>172</v>
      </c>
      <c r="F13" s="70" t="s">
        <v>173</v>
      </c>
      <c r="G13" s="68" t="s">
        <v>158</v>
      </c>
      <c r="H13" s="68" t="s">
        <v>159</v>
      </c>
      <c r="I13" s="68" t="s">
        <v>160</v>
      </c>
      <c r="J13" s="68" t="s">
        <v>161</v>
      </c>
      <c r="K13" s="68" t="s">
        <v>162</v>
      </c>
      <c r="L13" s="68"/>
      <c r="M13" s="68" t="s">
        <v>163</v>
      </c>
      <c r="N13" s="68">
        <v>2019</v>
      </c>
      <c r="O13" s="68" t="s">
        <v>164</v>
      </c>
      <c r="P13" s="71">
        <v>25</v>
      </c>
      <c r="Q13" s="71" t="s">
        <v>165</v>
      </c>
      <c r="R13" s="72">
        <v>15.695</v>
      </c>
    </row>
    <row r="14" spans="1:18" ht="71.25" customHeight="1">
      <c r="A14" s="67" t="s">
        <v>174</v>
      </c>
      <c r="B14" s="68" t="s">
        <v>153</v>
      </c>
      <c r="C14" s="68" t="s">
        <v>154</v>
      </c>
      <c r="D14" s="68" t="s">
        <v>175</v>
      </c>
      <c r="E14" s="68" t="s">
        <v>176</v>
      </c>
      <c r="F14" s="70" t="s">
        <v>177</v>
      </c>
      <c r="G14" s="68" t="s">
        <v>158</v>
      </c>
      <c r="H14" s="68" t="s">
        <v>159</v>
      </c>
      <c r="I14" s="68" t="s">
        <v>160</v>
      </c>
      <c r="J14" s="68" t="s">
        <v>161</v>
      </c>
      <c r="K14" s="68" t="s">
        <v>162</v>
      </c>
      <c r="L14" s="68"/>
      <c r="M14" s="68" t="s">
        <v>163</v>
      </c>
      <c r="N14" s="68">
        <v>2019</v>
      </c>
      <c r="O14" s="68" t="s">
        <v>164</v>
      </c>
      <c r="P14" s="71">
        <v>30</v>
      </c>
      <c r="Q14" s="71" t="s">
        <v>165</v>
      </c>
      <c r="R14" s="72">
        <v>23.409</v>
      </c>
    </row>
    <row r="15" spans="1:18" ht="71.25" customHeight="1">
      <c r="A15" s="67" t="s">
        <v>178</v>
      </c>
      <c r="B15" s="68" t="s">
        <v>153</v>
      </c>
      <c r="C15" s="68" t="s">
        <v>154</v>
      </c>
      <c r="D15" s="68" t="s">
        <v>179</v>
      </c>
      <c r="E15" s="68" t="s">
        <v>180</v>
      </c>
      <c r="F15" s="70" t="s">
        <v>181</v>
      </c>
      <c r="G15" s="68" t="s">
        <v>158</v>
      </c>
      <c r="H15" s="68" t="s">
        <v>159</v>
      </c>
      <c r="I15" s="68" t="s">
        <v>160</v>
      </c>
      <c r="J15" s="68" t="s">
        <v>161</v>
      </c>
      <c r="K15" s="68" t="s">
        <v>162</v>
      </c>
      <c r="L15" s="68"/>
      <c r="M15" s="68" t="s">
        <v>163</v>
      </c>
      <c r="N15" s="68">
        <v>2020</v>
      </c>
      <c r="O15" s="68" t="s">
        <v>164</v>
      </c>
      <c r="P15" s="71">
        <v>45</v>
      </c>
      <c r="Q15" s="71" t="s">
        <v>165</v>
      </c>
      <c r="R15" s="72">
        <v>24.164</v>
      </c>
    </row>
    <row r="16" spans="1:18" ht="71.25" customHeight="1">
      <c r="A16" s="67" t="s">
        <v>182</v>
      </c>
      <c r="B16" s="68" t="s">
        <v>153</v>
      </c>
      <c r="C16" s="68" t="s">
        <v>154</v>
      </c>
      <c r="D16" s="68" t="s">
        <v>183</v>
      </c>
      <c r="E16" s="68" t="s">
        <v>184</v>
      </c>
      <c r="F16" s="70" t="s">
        <v>185</v>
      </c>
      <c r="G16" s="68" t="s">
        <v>158</v>
      </c>
      <c r="H16" s="68" t="s">
        <v>159</v>
      </c>
      <c r="I16" s="68" t="s">
        <v>160</v>
      </c>
      <c r="J16" s="68" t="s">
        <v>161</v>
      </c>
      <c r="K16" s="68" t="s">
        <v>162</v>
      </c>
      <c r="L16" s="68"/>
      <c r="M16" s="68" t="s">
        <v>163</v>
      </c>
      <c r="N16" s="68">
        <v>2020</v>
      </c>
      <c r="O16" s="68" t="s">
        <v>164</v>
      </c>
      <c r="P16" s="71">
        <v>40</v>
      </c>
      <c r="Q16" s="71" t="s">
        <v>165</v>
      </c>
      <c r="R16" s="72">
        <v>41.935</v>
      </c>
    </row>
    <row r="17" spans="1:18" ht="71.25" customHeight="1">
      <c r="A17" s="67" t="s">
        <v>186</v>
      </c>
      <c r="B17" s="68" t="s">
        <v>153</v>
      </c>
      <c r="C17" s="68" t="s">
        <v>154</v>
      </c>
      <c r="D17" s="68" t="s">
        <v>187</v>
      </c>
      <c r="E17" s="68" t="s">
        <v>188</v>
      </c>
      <c r="F17" s="70" t="s">
        <v>189</v>
      </c>
      <c r="G17" s="68" t="s">
        <v>158</v>
      </c>
      <c r="H17" s="68" t="s">
        <v>159</v>
      </c>
      <c r="I17" s="68" t="s">
        <v>160</v>
      </c>
      <c r="J17" s="68" t="s">
        <v>161</v>
      </c>
      <c r="K17" s="68" t="s">
        <v>162</v>
      </c>
      <c r="L17" s="68"/>
      <c r="M17" s="68" t="s">
        <v>163</v>
      </c>
      <c r="N17" s="68">
        <v>2020</v>
      </c>
      <c r="O17" s="68" t="s">
        <v>164</v>
      </c>
      <c r="P17" s="71">
        <v>15</v>
      </c>
      <c r="Q17" s="71" t="s">
        <v>165</v>
      </c>
      <c r="R17" s="72">
        <v>20.783</v>
      </c>
    </row>
    <row r="18" spans="1:18" ht="71.25" customHeight="1">
      <c r="A18" s="67" t="s">
        <v>190</v>
      </c>
      <c r="B18" s="68" t="s">
        <v>153</v>
      </c>
      <c r="C18" s="68" t="s">
        <v>154</v>
      </c>
      <c r="D18" s="68" t="s">
        <v>191</v>
      </c>
      <c r="E18" s="73" t="s">
        <v>192</v>
      </c>
      <c r="F18" s="70" t="s">
        <v>193</v>
      </c>
      <c r="G18" s="68" t="s">
        <v>158</v>
      </c>
      <c r="H18" s="68" t="s">
        <v>159</v>
      </c>
      <c r="I18" s="68" t="s">
        <v>160</v>
      </c>
      <c r="J18" s="68" t="s">
        <v>161</v>
      </c>
      <c r="K18" s="68" t="s">
        <v>162</v>
      </c>
      <c r="L18" s="68"/>
      <c r="M18" s="68" t="s">
        <v>163</v>
      </c>
      <c r="N18" s="68">
        <v>2020</v>
      </c>
      <c r="O18" s="68" t="s">
        <v>164</v>
      </c>
      <c r="P18" s="71">
        <v>125</v>
      </c>
      <c r="Q18" s="71" t="s">
        <v>165</v>
      </c>
      <c r="R18" s="72">
        <v>102.408</v>
      </c>
    </row>
    <row r="19" spans="1:18" ht="71.25" customHeight="1">
      <c r="A19" s="67" t="s">
        <v>194</v>
      </c>
      <c r="B19" s="68" t="s">
        <v>153</v>
      </c>
      <c r="C19" s="68" t="s">
        <v>154</v>
      </c>
      <c r="D19" s="68" t="s">
        <v>195</v>
      </c>
      <c r="E19" s="74" t="s">
        <v>196</v>
      </c>
      <c r="F19" s="70" t="s">
        <v>197</v>
      </c>
      <c r="G19" s="68" t="s">
        <v>198</v>
      </c>
      <c r="H19" s="68" t="s">
        <v>159</v>
      </c>
      <c r="I19" s="68" t="s">
        <v>160</v>
      </c>
      <c r="J19" s="68" t="s">
        <v>161</v>
      </c>
      <c r="K19" s="68" t="s">
        <v>162</v>
      </c>
      <c r="L19" s="68"/>
      <c r="M19" s="68" t="s">
        <v>163</v>
      </c>
      <c r="N19" s="68">
        <v>2020</v>
      </c>
      <c r="O19" s="68" t="s">
        <v>164</v>
      </c>
      <c r="P19" s="71">
        <v>327</v>
      </c>
      <c r="Q19" s="71" t="s">
        <v>165</v>
      </c>
      <c r="R19" s="72">
        <v>102.033</v>
      </c>
    </row>
    <row r="20" spans="1:18" ht="71.25" customHeight="1">
      <c r="A20" s="67" t="s">
        <v>199</v>
      </c>
      <c r="B20" s="68" t="s">
        <v>153</v>
      </c>
      <c r="C20" s="68" t="s">
        <v>154</v>
      </c>
      <c r="D20" s="68" t="s">
        <v>200</v>
      </c>
      <c r="E20" s="73" t="s">
        <v>201</v>
      </c>
      <c r="F20" s="70" t="s">
        <v>202</v>
      </c>
      <c r="G20" s="68" t="s">
        <v>158</v>
      </c>
      <c r="H20" s="68" t="s">
        <v>159</v>
      </c>
      <c r="I20" s="68" t="s">
        <v>160</v>
      </c>
      <c r="J20" s="68" t="s">
        <v>161</v>
      </c>
      <c r="K20" s="68" t="s">
        <v>162</v>
      </c>
      <c r="L20" s="68"/>
      <c r="M20" s="68" t="s">
        <v>163</v>
      </c>
      <c r="N20" s="68">
        <v>2020</v>
      </c>
      <c r="O20" s="68" t="s">
        <v>164</v>
      </c>
      <c r="P20" s="71">
        <v>26</v>
      </c>
      <c r="Q20" s="71" t="s">
        <v>165</v>
      </c>
      <c r="R20" s="72">
        <v>20.272</v>
      </c>
    </row>
    <row r="21" spans="1:18" ht="71.25" customHeight="1">
      <c r="A21" s="67" t="s">
        <v>203</v>
      </c>
      <c r="B21" s="68" t="s">
        <v>153</v>
      </c>
      <c r="C21" s="68" t="s">
        <v>154</v>
      </c>
      <c r="D21" s="68" t="s">
        <v>204</v>
      </c>
      <c r="E21" s="73" t="s">
        <v>205</v>
      </c>
      <c r="F21" s="70" t="s">
        <v>206</v>
      </c>
      <c r="G21" s="68" t="s">
        <v>158</v>
      </c>
      <c r="H21" s="68" t="s">
        <v>159</v>
      </c>
      <c r="I21" s="68" t="s">
        <v>160</v>
      </c>
      <c r="J21" s="68" t="s">
        <v>161</v>
      </c>
      <c r="K21" s="68" t="s">
        <v>162</v>
      </c>
      <c r="L21" s="68"/>
      <c r="M21" s="68" t="s">
        <v>163</v>
      </c>
      <c r="N21" s="68">
        <v>2020</v>
      </c>
      <c r="O21" s="68" t="s">
        <v>164</v>
      </c>
      <c r="P21" s="71">
        <v>16</v>
      </c>
      <c r="Q21" s="71" t="s">
        <v>165</v>
      </c>
      <c r="R21" s="72">
        <v>21.247</v>
      </c>
    </row>
    <row r="22" spans="1:18" ht="71.25" customHeight="1">
      <c r="A22" s="67" t="s">
        <v>207</v>
      </c>
      <c r="B22" s="68" t="s">
        <v>153</v>
      </c>
      <c r="C22" s="68" t="s">
        <v>154</v>
      </c>
      <c r="D22" s="68" t="s">
        <v>208</v>
      </c>
      <c r="E22" s="75" t="s">
        <v>209</v>
      </c>
      <c r="F22" s="70" t="s">
        <v>210</v>
      </c>
      <c r="G22" s="68" t="s">
        <v>158</v>
      </c>
      <c r="H22" s="68" t="s">
        <v>159</v>
      </c>
      <c r="I22" s="68" t="s">
        <v>160</v>
      </c>
      <c r="J22" s="68" t="s">
        <v>161</v>
      </c>
      <c r="K22" s="68" t="s">
        <v>162</v>
      </c>
      <c r="L22" s="68"/>
      <c r="M22" s="68" t="s">
        <v>163</v>
      </c>
      <c r="N22" s="68">
        <v>2020</v>
      </c>
      <c r="O22" s="68" t="s">
        <v>164</v>
      </c>
      <c r="P22" s="71">
        <v>12</v>
      </c>
      <c r="Q22" s="71" t="s">
        <v>165</v>
      </c>
      <c r="R22" s="72">
        <v>20.055</v>
      </c>
    </row>
    <row r="23" spans="1:18" ht="71.25" customHeight="1">
      <c r="A23" s="67" t="s">
        <v>211</v>
      </c>
      <c r="B23" s="68" t="s">
        <v>153</v>
      </c>
      <c r="C23" s="68" t="s">
        <v>154</v>
      </c>
      <c r="D23" s="68" t="s">
        <v>212</v>
      </c>
      <c r="E23" s="76" t="s">
        <v>213</v>
      </c>
      <c r="F23" s="70" t="s">
        <v>214</v>
      </c>
      <c r="G23" s="68" t="s">
        <v>198</v>
      </c>
      <c r="H23" s="68" t="s">
        <v>159</v>
      </c>
      <c r="I23" s="68" t="s">
        <v>160</v>
      </c>
      <c r="J23" s="68" t="s">
        <v>161</v>
      </c>
      <c r="K23" s="68" t="s">
        <v>162</v>
      </c>
      <c r="L23" s="68"/>
      <c r="M23" s="68" t="s">
        <v>163</v>
      </c>
      <c r="N23" s="68">
        <v>2020</v>
      </c>
      <c r="O23" s="68" t="s">
        <v>164</v>
      </c>
      <c r="P23" s="71">
        <v>63</v>
      </c>
      <c r="Q23" s="71" t="s">
        <v>165</v>
      </c>
      <c r="R23" s="72">
        <v>26.808</v>
      </c>
    </row>
    <row r="24" spans="1:18" ht="71.25" customHeight="1">
      <c r="A24" s="67" t="s">
        <v>215</v>
      </c>
      <c r="B24" s="68" t="s">
        <v>153</v>
      </c>
      <c r="C24" s="68" t="s">
        <v>154</v>
      </c>
      <c r="D24" s="68" t="s">
        <v>216</v>
      </c>
      <c r="E24" s="73" t="s">
        <v>217</v>
      </c>
      <c r="F24" s="70" t="s">
        <v>218</v>
      </c>
      <c r="G24" s="68" t="s">
        <v>158</v>
      </c>
      <c r="H24" s="68" t="s">
        <v>159</v>
      </c>
      <c r="I24" s="68" t="s">
        <v>160</v>
      </c>
      <c r="J24" s="68" t="s">
        <v>161</v>
      </c>
      <c r="K24" s="68" t="s">
        <v>162</v>
      </c>
      <c r="L24" s="68"/>
      <c r="M24" s="68" t="s">
        <v>163</v>
      </c>
      <c r="N24" s="68">
        <v>2020</v>
      </c>
      <c r="O24" s="68" t="s">
        <v>164</v>
      </c>
      <c r="P24" s="71">
        <v>70</v>
      </c>
      <c r="Q24" s="71" t="s">
        <v>165</v>
      </c>
      <c r="R24" s="72">
        <v>23.896</v>
      </c>
    </row>
    <row r="25" spans="1:18" ht="71.25" customHeight="1">
      <c r="A25" s="67" t="s">
        <v>219</v>
      </c>
      <c r="B25" s="68" t="s">
        <v>153</v>
      </c>
      <c r="C25" s="68" t="s">
        <v>154</v>
      </c>
      <c r="D25" s="68" t="s">
        <v>220</v>
      </c>
      <c r="E25" s="73" t="s">
        <v>221</v>
      </c>
      <c r="F25" s="70" t="s">
        <v>222</v>
      </c>
      <c r="G25" s="68" t="s">
        <v>198</v>
      </c>
      <c r="H25" s="68" t="s">
        <v>159</v>
      </c>
      <c r="I25" s="68" t="s">
        <v>160</v>
      </c>
      <c r="J25" s="68" t="s">
        <v>161</v>
      </c>
      <c r="K25" s="68" t="s">
        <v>162</v>
      </c>
      <c r="L25" s="68"/>
      <c r="M25" s="68" t="s">
        <v>163</v>
      </c>
      <c r="N25" s="68">
        <v>2020</v>
      </c>
      <c r="O25" s="68" t="s">
        <v>164</v>
      </c>
      <c r="P25" s="71">
        <v>54</v>
      </c>
      <c r="Q25" s="71" t="s">
        <v>165</v>
      </c>
      <c r="R25" s="72">
        <v>23.242</v>
      </c>
    </row>
    <row r="26" spans="1:18" ht="101.25" customHeight="1">
      <c r="A26" s="77" t="s">
        <v>223</v>
      </c>
      <c r="B26" s="68" t="s">
        <v>224</v>
      </c>
      <c r="C26" s="68" t="s">
        <v>225</v>
      </c>
      <c r="D26" s="78" t="s">
        <v>226</v>
      </c>
      <c r="E26" s="78" t="s">
        <v>227</v>
      </c>
      <c r="F26" s="79" t="s">
        <v>228</v>
      </c>
      <c r="G26" s="68" t="s">
        <v>158</v>
      </c>
      <c r="H26" s="68" t="s">
        <v>159</v>
      </c>
      <c r="I26" s="68" t="s">
        <v>160</v>
      </c>
      <c r="J26" s="68" t="s">
        <v>161</v>
      </c>
      <c r="K26" s="68" t="s">
        <v>162</v>
      </c>
      <c r="L26" s="68"/>
      <c r="M26" s="68" t="s">
        <v>163</v>
      </c>
      <c r="N26" s="68">
        <v>2021</v>
      </c>
      <c r="O26" s="68" t="s">
        <v>164</v>
      </c>
      <c r="P26" s="71">
        <v>45</v>
      </c>
      <c r="Q26" s="71" t="s">
        <v>165</v>
      </c>
      <c r="R26" s="71">
        <v>28.683</v>
      </c>
    </row>
    <row r="27" spans="1:18" ht="71.25" customHeight="1">
      <c r="A27" s="77" t="s">
        <v>229</v>
      </c>
      <c r="B27" s="68" t="s">
        <v>153</v>
      </c>
      <c r="C27" s="68" t="s">
        <v>154</v>
      </c>
      <c r="D27" s="78" t="s">
        <v>230</v>
      </c>
      <c r="E27" s="78" t="s">
        <v>231</v>
      </c>
      <c r="F27" s="80" t="s">
        <v>232</v>
      </c>
      <c r="G27" s="68" t="s">
        <v>158</v>
      </c>
      <c r="H27" s="68" t="s">
        <v>159</v>
      </c>
      <c r="I27" s="68" t="s">
        <v>160</v>
      </c>
      <c r="J27" s="68" t="s">
        <v>161</v>
      </c>
      <c r="K27" s="68" t="s">
        <v>162</v>
      </c>
      <c r="L27" s="68"/>
      <c r="M27" s="68" t="s">
        <v>163</v>
      </c>
      <c r="N27" s="68">
        <v>2021</v>
      </c>
      <c r="O27" s="68" t="s">
        <v>164</v>
      </c>
      <c r="P27" s="71">
        <v>140</v>
      </c>
      <c r="Q27" s="71" t="s">
        <v>165</v>
      </c>
      <c r="R27" s="71">
        <v>49.93</v>
      </c>
    </row>
    <row r="28" spans="1:18" ht="71.25" customHeight="1">
      <c r="A28" s="77" t="s">
        <v>233</v>
      </c>
      <c r="B28" s="68" t="s">
        <v>153</v>
      </c>
      <c r="C28" s="68" t="s">
        <v>225</v>
      </c>
      <c r="D28" s="78" t="s">
        <v>234</v>
      </c>
      <c r="E28" s="78" t="s">
        <v>235</v>
      </c>
      <c r="F28" s="81" t="s">
        <v>236</v>
      </c>
      <c r="G28" s="68" t="s">
        <v>158</v>
      </c>
      <c r="H28" s="68" t="s">
        <v>159</v>
      </c>
      <c r="I28" s="68" t="s">
        <v>160</v>
      </c>
      <c r="J28" s="68" t="s">
        <v>161</v>
      </c>
      <c r="K28" s="68" t="s">
        <v>162</v>
      </c>
      <c r="L28" s="68"/>
      <c r="M28" s="68" t="s">
        <v>163</v>
      </c>
      <c r="N28" s="68">
        <v>2021</v>
      </c>
      <c r="O28" s="68" t="s">
        <v>164</v>
      </c>
      <c r="P28" s="71">
        <v>40</v>
      </c>
      <c r="Q28" s="71" t="s">
        <v>165</v>
      </c>
      <c r="R28" s="71">
        <v>22.46</v>
      </c>
    </row>
    <row r="29" spans="1:18" ht="71.25" customHeight="1">
      <c r="A29" s="77" t="s">
        <v>237</v>
      </c>
      <c r="B29" s="68" t="s">
        <v>153</v>
      </c>
      <c r="C29" s="68" t="s">
        <v>154</v>
      </c>
      <c r="D29" s="82" t="s">
        <v>238</v>
      </c>
      <c r="E29" s="82" t="s">
        <v>239</v>
      </c>
      <c r="F29" s="83" t="s">
        <v>240</v>
      </c>
      <c r="G29" s="68" t="s">
        <v>158</v>
      </c>
      <c r="H29" s="68" t="s">
        <v>159</v>
      </c>
      <c r="I29" s="68" t="s">
        <v>160</v>
      </c>
      <c r="J29" s="68" t="s">
        <v>161</v>
      </c>
      <c r="K29" s="68" t="s">
        <v>162</v>
      </c>
      <c r="L29" s="68"/>
      <c r="M29" s="68" t="s">
        <v>163</v>
      </c>
      <c r="N29" s="68">
        <v>2021</v>
      </c>
      <c r="O29" s="68" t="s">
        <v>164</v>
      </c>
      <c r="P29" s="71">
        <v>15</v>
      </c>
      <c r="Q29" s="71" t="s">
        <v>165</v>
      </c>
      <c r="R29" s="71">
        <v>20.637</v>
      </c>
    </row>
    <row r="30" spans="1:18" ht="71.25" customHeight="1">
      <c r="A30" s="77" t="s">
        <v>241</v>
      </c>
      <c r="B30" s="68" t="s">
        <v>153</v>
      </c>
      <c r="C30" s="68" t="s">
        <v>154</v>
      </c>
      <c r="D30" s="82" t="s">
        <v>242</v>
      </c>
      <c r="E30" s="82" t="s">
        <v>243</v>
      </c>
      <c r="F30" s="83" t="s">
        <v>244</v>
      </c>
      <c r="G30" s="68" t="s">
        <v>158</v>
      </c>
      <c r="H30" s="68" t="s">
        <v>159</v>
      </c>
      <c r="I30" s="68" t="s">
        <v>160</v>
      </c>
      <c r="J30" s="68" t="s">
        <v>161</v>
      </c>
      <c r="K30" s="68" t="s">
        <v>162</v>
      </c>
      <c r="L30" s="68"/>
      <c r="M30" s="68" t="s">
        <v>163</v>
      </c>
      <c r="N30" s="68">
        <v>2021</v>
      </c>
      <c r="O30" s="68" t="s">
        <v>164</v>
      </c>
      <c r="P30" s="71">
        <v>17</v>
      </c>
      <c r="Q30" s="71" t="s">
        <v>165</v>
      </c>
      <c r="R30" s="71">
        <v>19.777</v>
      </c>
    </row>
    <row r="31" spans="1:18" ht="71.25" customHeight="1">
      <c r="A31" s="77" t="s">
        <v>245</v>
      </c>
      <c r="B31" s="68" t="s">
        <v>153</v>
      </c>
      <c r="C31" s="68" t="s">
        <v>154</v>
      </c>
      <c r="D31" s="78" t="s">
        <v>246</v>
      </c>
      <c r="E31" s="78" t="s">
        <v>247</v>
      </c>
      <c r="F31" s="81" t="s">
        <v>248</v>
      </c>
      <c r="G31" s="68" t="s">
        <v>158</v>
      </c>
      <c r="H31" s="68" t="s">
        <v>159</v>
      </c>
      <c r="I31" s="68" t="s">
        <v>160</v>
      </c>
      <c r="J31" s="68" t="s">
        <v>161</v>
      </c>
      <c r="K31" s="68" t="s">
        <v>162</v>
      </c>
      <c r="L31" s="68"/>
      <c r="M31" s="68" t="s">
        <v>163</v>
      </c>
      <c r="N31" s="68">
        <v>2021</v>
      </c>
      <c r="O31" s="68" t="s">
        <v>164</v>
      </c>
      <c r="P31" s="71">
        <v>56</v>
      </c>
      <c r="Q31" s="71" t="s">
        <v>165</v>
      </c>
      <c r="R31" s="71">
        <v>32.18</v>
      </c>
    </row>
    <row r="32" spans="1:18" ht="71.25" customHeight="1">
      <c r="A32" s="77" t="s">
        <v>249</v>
      </c>
      <c r="B32" s="68" t="s">
        <v>153</v>
      </c>
      <c r="C32" s="68" t="s">
        <v>154</v>
      </c>
      <c r="D32" s="82" t="s">
        <v>250</v>
      </c>
      <c r="E32" s="82" t="s">
        <v>251</v>
      </c>
      <c r="F32" s="83" t="s">
        <v>252</v>
      </c>
      <c r="G32" s="68" t="s">
        <v>158</v>
      </c>
      <c r="H32" s="68" t="s">
        <v>159</v>
      </c>
      <c r="I32" s="68" t="s">
        <v>160</v>
      </c>
      <c r="J32" s="68" t="s">
        <v>161</v>
      </c>
      <c r="K32" s="68" t="s">
        <v>162</v>
      </c>
      <c r="L32" s="68"/>
      <c r="M32" s="68" t="s">
        <v>163</v>
      </c>
      <c r="N32" s="68">
        <v>2021</v>
      </c>
      <c r="O32" s="68" t="s">
        <v>164</v>
      </c>
      <c r="P32" s="71">
        <v>40</v>
      </c>
      <c r="Q32" s="71" t="s">
        <v>165</v>
      </c>
      <c r="R32" s="71">
        <v>22.644</v>
      </c>
    </row>
    <row r="33" spans="1:18" ht="71.25" customHeight="1">
      <c r="A33" s="77" t="s">
        <v>253</v>
      </c>
      <c r="B33" s="68" t="s">
        <v>153</v>
      </c>
      <c r="C33" s="68" t="s">
        <v>154</v>
      </c>
      <c r="D33" s="82" t="s">
        <v>254</v>
      </c>
      <c r="E33" s="82" t="s">
        <v>255</v>
      </c>
      <c r="F33" s="83" t="s">
        <v>256</v>
      </c>
      <c r="G33" s="68" t="s">
        <v>158</v>
      </c>
      <c r="H33" s="68" t="s">
        <v>159</v>
      </c>
      <c r="I33" s="68" t="s">
        <v>160</v>
      </c>
      <c r="J33" s="68" t="s">
        <v>161</v>
      </c>
      <c r="K33" s="68" t="s">
        <v>162</v>
      </c>
      <c r="L33" s="68"/>
      <c r="M33" s="68" t="s">
        <v>163</v>
      </c>
      <c r="N33" s="68">
        <v>2021</v>
      </c>
      <c r="O33" s="68" t="s">
        <v>164</v>
      </c>
      <c r="P33" s="71">
        <v>11</v>
      </c>
      <c r="Q33" s="71" t="s">
        <v>165</v>
      </c>
      <c r="R33" s="71">
        <v>18.881</v>
      </c>
    </row>
    <row r="34" spans="1:18" ht="71.25" customHeight="1">
      <c r="A34" s="77" t="s">
        <v>257</v>
      </c>
      <c r="B34" s="68" t="s">
        <v>153</v>
      </c>
      <c r="C34" s="68" t="s">
        <v>154</v>
      </c>
      <c r="D34" s="84" t="s">
        <v>258</v>
      </c>
      <c r="E34" s="84" t="s">
        <v>259</v>
      </c>
      <c r="F34" s="85" t="s">
        <v>260</v>
      </c>
      <c r="G34" s="68" t="s">
        <v>158</v>
      </c>
      <c r="H34" s="68" t="s">
        <v>159</v>
      </c>
      <c r="I34" s="68" t="s">
        <v>160</v>
      </c>
      <c r="J34" s="68" t="s">
        <v>161</v>
      </c>
      <c r="K34" s="68" t="s">
        <v>162</v>
      </c>
      <c r="L34" s="68"/>
      <c r="M34" s="68" t="s">
        <v>163</v>
      </c>
      <c r="N34" s="68">
        <v>2021</v>
      </c>
      <c r="O34" s="68" t="s">
        <v>164</v>
      </c>
      <c r="P34" s="71">
        <v>32</v>
      </c>
      <c r="Q34" s="71" t="s">
        <v>165</v>
      </c>
      <c r="R34" s="71">
        <v>27.116</v>
      </c>
    </row>
    <row r="35" spans="1:18" ht="71.25" customHeight="1">
      <c r="A35" s="77" t="s">
        <v>261</v>
      </c>
      <c r="B35" s="68" t="s">
        <v>153</v>
      </c>
      <c r="C35" s="68" t="s">
        <v>154</v>
      </c>
      <c r="D35" s="82" t="s">
        <v>262</v>
      </c>
      <c r="E35" s="86" t="s">
        <v>263</v>
      </c>
      <c r="F35" s="83" t="s">
        <v>264</v>
      </c>
      <c r="G35" s="68" t="s">
        <v>198</v>
      </c>
      <c r="H35" s="68" t="s">
        <v>159</v>
      </c>
      <c r="I35" s="68" t="s">
        <v>160</v>
      </c>
      <c r="J35" s="68" t="s">
        <v>161</v>
      </c>
      <c r="K35" s="68" t="s">
        <v>162</v>
      </c>
      <c r="L35" s="68"/>
      <c r="M35" s="68" t="s">
        <v>163</v>
      </c>
      <c r="N35" s="68">
        <v>2021</v>
      </c>
      <c r="O35" s="68" t="s">
        <v>164</v>
      </c>
      <c r="P35" s="71">
        <v>145</v>
      </c>
      <c r="Q35" s="71" t="s">
        <v>165</v>
      </c>
      <c r="R35" s="71">
        <v>80.535</v>
      </c>
    </row>
    <row r="36" spans="1:18" ht="71.25" customHeight="1">
      <c r="A36" s="77" t="s">
        <v>265</v>
      </c>
      <c r="B36" s="68" t="s">
        <v>266</v>
      </c>
      <c r="C36" s="68" t="s">
        <v>266</v>
      </c>
      <c r="D36" s="78" t="s">
        <v>267</v>
      </c>
      <c r="E36" s="78" t="s">
        <v>268</v>
      </c>
      <c r="F36" s="79" t="s">
        <v>269</v>
      </c>
      <c r="G36" s="68" t="s">
        <v>158</v>
      </c>
      <c r="H36" s="68" t="s">
        <v>159</v>
      </c>
      <c r="I36" s="68" t="s">
        <v>160</v>
      </c>
      <c r="J36" s="68" t="s">
        <v>161</v>
      </c>
      <c r="K36" s="68" t="s">
        <v>162</v>
      </c>
      <c r="L36" s="68"/>
      <c r="M36" s="68" t="s">
        <v>163</v>
      </c>
      <c r="N36" s="68">
        <v>2021</v>
      </c>
      <c r="O36" s="68" t="s">
        <v>164</v>
      </c>
      <c r="P36" s="71">
        <v>30</v>
      </c>
      <c r="Q36" s="71" t="s">
        <v>165</v>
      </c>
      <c r="R36" s="71">
        <v>12.341</v>
      </c>
    </row>
    <row r="37" spans="1:18" ht="71.25" customHeight="1">
      <c r="A37" s="77" t="s">
        <v>270</v>
      </c>
      <c r="B37" s="68" t="s">
        <v>266</v>
      </c>
      <c r="C37" s="68" t="s">
        <v>266</v>
      </c>
      <c r="D37" s="78" t="s">
        <v>267</v>
      </c>
      <c r="E37" s="78" t="s">
        <v>271</v>
      </c>
      <c r="F37" s="79" t="s">
        <v>272</v>
      </c>
      <c r="G37" s="68" t="s">
        <v>158</v>
      </c>
      <c r="H37" s="68" t="s">
        <v>159</v>
      </c>
      <c r="I37" s="68" t="s">
        <v>160</v>
      </c>
      <c r="J37" s="68" t="s">
        <v>161</v>
      </c>
      <c r="K37" s="68" t="s">
        <v>162</v>
      </c>
      <c r="L37" s="68"/>
      <c r="M37" s="68" t="s">
        <v>163</v>
      </c>
      <c r="N37" s="68">
        <v>2021</v>
      </c>
      <c r="O37" s="68" t="s">
        <v>164</v>
      </c>
      <c r="P37" s="71">
        <v>135</v>
      </c>
      <c r="Q37" s="71" t="s">
        <v>165</v>
      </c>
      <c r="R37" s="71">
        <v>24.921</v>
      </c>
    </row>
    <row r="38" spans="1:18" ht="71.25" customHeight="1">
      <c r="A38" s="77" t="s">
        <v>273</v>
      </c>
      <c r="B38" s="68" t="s">
        <v>266</v>
      </c>
      <c r="C38" s="68" t="s">
        <v>266</v>
      </c>
      <c r="D38" s="78" t="s">
        <v>274</v>
      </c>
      <c r="E38" s="78" t="s">
        <v>275</v>
      </c>
      <c r="F38" s="81" t="s">
        <v>276</v>
      </c>
      <c r="G38" s="68" t="s">
        <v>158</v>
      </c>
      <c r="H38" s="68" t="s">
        <v>159</v>
      </c>
      <c r="I38" s="68" t="s">
        <v>160</v>
      </c>
      <c r="J38" s="68" t="s">
        <v>161</v>
      </c>
      <c r="K38" s="68" t="s">
        <v>162</v>
      </c>
      <c r="L38" s="68"/>
      <c r="M38" s="68" t="s">
        <v>163</v>
      </c>
      <c r="N38" s="68">
        <v>2021</v>
      </c>
      <c r="O38" s="68" t="s">
        <v>164</v>
      </c>
      <c r="P38" s="71">
        <v>45</v>
      </c>
      <c r="Q38" s="71" t="s">
        <v>165</v>
      </c>
      <c r="R38" s="71">
        <v>50.849</v>
      </c>
    </row>
    <row r="39" spans="1:18" ht="71.25" customHeight="1">
      <c r="A39" s="77" t="s">
        <v>277</v>
      </c>
      <c r="B39" s="68" t="s">
        <v>266</v>
      </c>
      <c r="C39" s="68" t="s">
        <v>266</v>
      </c>
      <c r="D39" s="78" t="s">
        <v>267</v>
      </c>
      <c r="E39" s="78" t="s">
        <v>278</v>
      </c>
      <c r="F39" s="79" t="s">
        <v>279</v>
      </c>
      <c r="G39" s="68" t="s">
        <v>158</v>
      </c>
      <c r="H39" s="68" t="s">
        <v>159</v>
      </c>
      <c r="I39" s="68" t="s">
        <v>160</v>
      </c>
      <c r="J39" s="68" t="s">
        <v>161</v>
      </c>
      <c r="K39" s="68" t="s">
        <v>162</v>
      </c>
      <c r="L39" s="68"/>
      <c r="M39" s="68" t="s">
        <v>163</v>
      </c>
      <c r="N39" s="68">
        <v>2021</v>
      </c>
      <c r="O39" s="68" t="s">
        <v>164</v>
      </c>
      <c r="P39" s="71">
        <v>450</v>
      </c>
      <c r="Q39" s="71" t="s">
        <v>165</v>
      </c>
      <c r="R39" s="71">
        <v>42.206</v>
      </c>
    </row>
    <row r="40" spans="1:18" ht="71.25" customHeight="1">
      <c r="A40" s="77" t="s">
        <v>280</v>
      </c>
      <c r="B40" s="68" t="s">
        <v>153</v>
      </c>
      <c r="C40" s="68" t="s">
        <v>154</v>
      </c>
      <c r="D40" s="82" t="s">
        <v>281</v>
      </c>
      <c r="E40" s="78" t="s">
        <v>282</v>
      </c>
      <c r="F40" s="83" t="s">
        <v>283</v>
      </c>
      <c r="G40" s="68" t="s">
        <v>158</v>
      </c>
      <c r="H40" s="68" t="s">
        <v>159</v>
      </c>
      <c r="I40" s="68" t="s">
        <v>160</v>
      </c>
      <c r="J40" s="68" t="s">
        <v>161</v>
      </c>
      <c r="K40" s="68" t="s">
        <v>162</v>
      </c>
      <c r="L40" s="68"/>
      <c r="M40" s="68" t="s">
        <v>163</v>
      </c>
      <c r="N40" s="68">
        <v>2021</v>
      </c>
      <c r="O40" s="68" t="s">
        <v>164</v>
      </c>
      <c r="P40" s="71">
        <v>115</v>
      </c>
      <c r="Q40" s="71" t="s">
        <v>165</v>
      </c>
      <c r="R40" s="71">
        <v>78.856</v>
      </c>
    </row>
    <row r="41" spans="1:18" ht="79.5" customHeight="1">
      <c r="A41" s="77" t="s">
        <v>284</v>
      </c>
      <c r="B41" s="68" t="s">
        <v>153</v>
      </c>
      <c r="C41" s="68" t="s">
        <v>154</v>
      </c>
      <c r="D41" s="78" t="s">
        <v>285</v>
      </c>
      <c r="E41" s="78" t="s">
        <v>286</v>
      </c>
      <c r="F41" s="81" t="s">
        <v>287</v>
      </c>
      <c r="G41" s="68" t="s">
        <v>158</v>
      </c>
      <c r="H41" s="68" t="s">
        <v>159</v>
      </c>
      <c r="I41" s="68" t="s">
        <v>160</v>
      </c>
      <c r="J41" s="68" t="s">
        <v>161</v>
      </c>
      <c r="K41" s="68" t="s">
        <v>162</v>
      </c>
      <c r="L41" s="68"/>
      <c r="M41" s="68" t="s">
        <v>163</v>
      </c>
      <c r="N41" s="68">
        <v>2021</v>
      </c>
      <c r="O41" s="68" t="s">
        <v>164</v>
      </c>
      <c r="P41" s="71">
        <v>35</v>
      </c>
      <c r="Q41" s="71" t="s">
        <v>165</v>
      </c>
      <c r="R41" s="71">
        <v>21.038</v>
      </c>
    </row>
    <row r="42" spans="1:18" ht="27" customHeight="1">
      <c r="A42" s="87" t="s">
        <v>289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6"/>
    </row>
    <row r="43" spans="1:18" ht="120.75" customHeight="1">
      <c r="A43" s="77" t="s">
        <v>290</v>
      </c>
      <c r="B43" s="68" t="s">
        <v>266</v>
      </c>
      <c r="C43" s="68" t="s">
        <v>266</v>
      </c>
      <c r="D43" s="78" t="s">
        <v>267</v>
      </c>
      <c r="E43" s="78" t="s">
        <v>291</v>
      </c>
      <c r="F43" s="79" t="s">
        <v>292</v>
      </c>
      <c r="G43" s="68" t="s">
        <v>293</v>
      </c>
      <c r="H43" s="68" t="s">
        <v>294</v>
      </c>
      <c r="I43" s="68" t="s">
        <v>295</v>
      </c>
      <c r="J43" s="68" t="s">
        <v>161</v>
      </c>
      <c r="K43" s="68" t="s">
        <v>296</v>
      </c>
      <c r="L43" s="68" t="s">
        <v>165</v>
      </c>
      <c r="M43" s="68" t="s">
        <v>163</v>
      </c>
      <c r="N43" s="68">
        <v>2021</v>
      </c>
      <c r="O43" s="68" t="s">
        <v>164</v>
      </c>
      <c r="P43" s="71">
        <v>25</v>
      </c>
      <c r="Q43" s="71" t="s">
        <v>165</v>
      </c>
      <c r="R43" s="71">
        <v>9.471</v>
      </c>
    </row>
    <row r="44" spans="1:18" ht="27" customHeight="1">
      <c r="A44" s="87" t="s">
        <v>297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</row>
    <row r="45" spans="1:18" ht="18.75" customHeight="1">
      <c r="A45" s="77" t="s">
        <v>288</v>
      </c>
      <c r="B45" s="77"/>
      <c r="C45" s="77"/>
      <c r="D45" s="77"/>
      <c r="E45" s="77"/>
      <c r="F45" s="88"/>
      <c r="G45" s="68"/>
      <c r="H45" s="68"/>
      <c r="I45" s="68"/>
      <c r="J45" s="68" t="s">
        <v>165</v>
      </c>
      <c r="K45" s="68" t="s">
        <v>165</v>
      </c>
      <c r="L45" s="68" t="s">
        <v>165</v>
      </c>
      <c r="M45" s="68"/>
      <c r="N45" s="68"/>
      <c r="O45" s="68"/>
      <c r="P45" s="71" t="s">
        <v>165</v>
      </c>
      <c r="Q45" s="71" t="s">
        <v>165</v>
      </c>
      <c r="R45" s="71"/>
    </row>
    <row r="46" spans="1:18" ht="26.25" customHeight="1">
      <c r="A46" s="87" t="s">
        <v>298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90"/>
    </row>
    <row r="47" spans="1:18" ht="173.25" customHeight="1">
      <c r="A47" s="77" t="s">
        <v>299</v>
      </c>
      <c r="B47" s="68" t="s">
        <v>266</v>
      </c>
      <c r="C47" s="68" t="s">
        <v>224</v>
      </c>
      <c r="D47" s="68" t="s">
        <v>300</v>
      </c>
      <c r="E47" s="69" t="s">
        <v>301</v>
      </c>
      <c r="F47" s="70" t="s">
        <v>302</v>
      </c>
      <c r="G47" s="68" t="s">
        <v>303</v>
      </c>
      <c r="H47" s="68" t="s">
        <v>304</v>
      </c>
      <c r="I47" s="68" t="s">
        <v>305</v>
      </c>
      <c r="J47" s="68" t="s">
        <v>165</v>
      </c>
      <c r="K47" s="68" t="s">
        <v>165</v>
      </c>
      <c r="L47" s="68" t="s">
        <v>165</v>
      </c>
      <c r="M47" s="68" t="s">
        <v>163</v>
      </c>
      <c r="N47" s="68">
        <v>2020</v>
      </c>
      <c r="O47" s="68" t="s">
        <v>306</v>
      </c>
      <c r="P47" s="71" t="s">
        <v>165</v>
      </c>
      <c r="Q47" s="71">
        <v>120</v>
      </c>
      <c r="R47" s="71">
        <v>400.482</v>
      </c>
    </row>
    <row r="48" spans="1:18" ht="110.25" customHeight="1">
      <c r="A48" s="91" t="s">
        <v>307</v>
      </c>
      <c r="B48" s="68" t="s">
        <v>224</v>
      </c>
      <c r="C48" s="68" t="s">
        <v>224</v>
      </c>
      <c r="D48" s="68" t="s">
        <v>308</v>
      </c>
      <c r="E48" s="69" t="s">
        <v>309</v>
      </c>
      <c r="F48" s="70" t="s">
        <v>310</v>
      </c>
      <c r="G48" s="68" t="s">
        <v>303</v>
      </c>
      <c r="H48" s="68" t="s">
        <v>304</v>
      </c>
      <c r="I48" s="68" t="s">
        <v>305</v>
      </c>
      <c r="J48" s="68" t="s">
        <v>165</v>
      </c>
      <c r="K48" s="68" t="s">
        <v>165</v>
      </c>
      <c r="L48" s="68" t="s">
        <v>165</v>
      </c>
      <c r="M48" s="68" t="s">
        <v>163</v>
      </c>
      <c r="N48" s="68">
        <v>2020</v>
      </c>
      <c r="O48" s="68" t="s">
        <v>306</v>
      </c>
      <c r="P48" s="71" t="s">
        <v>165</v>
      </c>
      <c r="Q48" s="71">
        <v>100</v>
      </c>
      <c r="R48" s="71">
        <v>325.66</v>
      </c>
    </row>
    <row r="49" spans="1:18" ht="75.75" customHeight="1">
      <c r="A49" s="77" t="s">
        <v>311</v>
      </c>
      <c r="B49" s="68" t="s">
        <v>224</v>
      </c>
      <c r="C49" s="68" t="s">
        <v>224</v>
      </c>
      <c r="D49" s="68" t="s">
        <v>312</v>
      </c>
      <c r="E49" s="69" t="s">
        <v>313</v>
      </c>
      <c r="F49" s="70" t="s">
        <v>314</v>
      </c>
      <c r="G49" s="68" t="s">
        <v>303</v>
      </c>
      <c r="H49" s="68" t="s">
        <v>304</v>
      </c>
      <c r="I49" s="68" t="s">
        <v>305</v>
      </c>
      <c r="J49" s="68" t="s">
        <v>165</v>
      </c>
      <c r="K49" s="68" t="s">
        <v>165</v>
      </c>
      <c r="L49" s="68" t="s">
        <v>165</v>
      </c>
      <c r="M49" s="68" t="s">
        <v>163</v>
      </c>
      <c r="N49" s="68">
        <v>2020</v>
      </c>
      <c r="O49" s="68" t="s">
        <v>306</v>
      </c>
      <c r="P49" s="71" t="s">
        <v>165</v>
      </c>
      <c r="Q49" s="71">
        <v>120</v>
      </c>
      <c r="R49" s="71">
        <v>530.934</v>
      </c>
    </row>
    <row r="50" spans="1:18" ht="75.75" customHeight="1">
      <c r="A50" s="77" t="s">
        <v>315</v>
      </c>
      <c r="B50" s="68" t="s">
        <v>224</v>
      </c>
      <c r="C50" s="68" t="s">
        <v>224</v>
      </c>
      <c r="D50" s="68" t="s">
        <v>316</v>
      </c>
      <c r="E50" s="69" t="s">
        <v>317</v>
      </c>
      <c r="F50" s="70" t="s">
        <v>318</v>
      </c>
      <c r="G50" s="68" t="s">
        <v>319</v>
      </c>
      <c r="H50" s="68" t="s">
        <v>304</v>
      </c>
      <c r="I50" s="68" t="s">
        <v>305</v>
      </c>
      <c r="J50" s="68" t="s">
        <v>165</v>
      </c>
      <c r="K50" s="68" t="s">
        <v>165</v>
      </c>
      <c r="L50" s="68" t="s">
        <v>165</v>
      </c>
      <c r="M50" s="68" t="s">
        <v>163</v>
      </c>
      <c r="N50" s="68">
        <v>2020</v>
      </c>
      <c r="O50" s="68" t="s">
        <v>306</v>
      </c>
      <c r="P50" s="71" t="s">
        <v>165</v>
      </c>
      <c r="Q50" s="71">
        <v>149</v>
      </c>
      <c r="R50" s="71">
        <v>1061.848</v>
      </c>
    </row>
    <row r="51" spans="1:18" ht="117.75" customHeight="1">
      <c r="A51" s="77" t="s">
        <v>320</v>
      </c>
      <c r="B51" s="68" t="s">
        <v>266</v>
      </c>
      <c r="C51" s="68" t="s">
        <v>224</v>
      </c>
      <c r="D51" s="68" t="s">
        <v>321</v>
      </c>
      <c r="E51" s="69" t="s">
        <v>322</v>
      </c>
      <c r="F51" s="70" t="s">
        <v>323</v>
      </c>
      <c r="G51" s="68" t="s">
        <v>303</v>
      </c>
      <c r="H51" s="68" t="s">
        <v>324</v>
      </c>
      <c r="I51" s="68" t="s">
        <v>305</v>
      </c>
      <c r="J51" s="68" t="s">
        <v>165</v>
      </c>
      <c r="K51" s="68" t="s">
        <v>165</v>
      </c>
      <c r="L51" s="68" t="s">
        <v>165</v>
      </c>
      <c r="M51" s="68" t="s">
        <v>163</v>
      </c>
      <c r="N51" s="68">
        <v>2020</v>
      </c>
      <c r="O51" s="68" t="s">
        <v>306</v>
      </c>
      <c r="P51" s="71" t="s">
        <v>165</v>
      </c>
      <c r="Q51" s="71">
        <v>500</v>
      </c>
      <c r="R51" s="71">
        <v>540.708</v>
      </c>
    </row>
    <row r="52" spans="1:18" ht="90.75" customHeight="1">
      <c r="A52" s="77" t="s">
        <v>325</v>
      </c>
      <c r="B52" s="68" t="s">
        <v>153</v>
      </c>
      <c r="C52" s="68" t="s">
        <v>153</v>
      </c>
      <c r="D52" s="78" t="s">
        <v>234</v>
      </c>
      <c r="E52" s="78" t="s">
        <v>235</v>
      </c>
      <c r="F52" s="81" t="s">
        <v>236</v>
      </c>
      <c r="G52" s="68" t="s">
        <v>303</v>
      </c>
      <c r="H52" s="68" t="s">
        <v>326</v>
      </c>
      <c r="I52" s="68" t="s">
        <v>327</v>
      </c>
      <c r="J52" s="68" t="s">
        <v>165</v>
      </c>
      <c r="K52" s="68" t="s">
        <v>165</v>
      </c>
      <c r="L52" s="68" t="s">
        <v>165</v>
      </c>
      <c r="M52" s="68" t="s">
        <v>163</v>
      </c>
      <c r="N52" s="68">
        <v>2021</v>
      </c>
      <c r="O52" s="68" t="s">
        <v>306</v>
      </c>
      <c r="P52" s="71" t="s">
        <v>165</v>
      </c>
      <c r="Q52" s="71">
        <v>5</v>
      </c>
      <c r="R52" s="71">
        <v>252.849</v>
      </c>
    </row>
    <row r="53" spans="1:18" ht="83.25" customHeight="1">
      <c r="A53" s="77" t="s">
        <v>328</v>
      </c>
      <c r="B53" s="68" t="s">
        <v>153</v>
      </c>
      <c r="C53" s="68" t="s">
        <v>153</v>
      </c>
      <c r="D53" s="82" t="s">
        <v>329</v>
      </c>
      <c r="E53" s="82" t="s">
        <v>330</v>
      </c>
      <c r="F53" s="83" t="s">
        <v>331</v>
      </c>
      <c r="G53" s="68" t="s">
        <v>303</v>
      </c>
      <c r="H53" s="68" t="s">
        <v>304</v>
      </c>
      <c r="I53" s="68" t="s">
        <v>305</v>
      </c>
      <c r="J53" s="68" t="s">
        <v>165</v>
      </c>
      <c r="K53" s="68" t="s">
        <v>165</v>
      </c>
      <c r="L53" s="68" t="s">
        <v>165</v>
      </c>
      <c r="M53" s="68" t="s">
        <v>163</v>
      </c>
      <c r="N53" s="68">
        <v>2021</v>
      </c>
      <c r="O53" s="68" t="s">
        <v>306</v>
      </c>
      <c r="P53" s="71" t="s">
        <v>165</v>
      </c>
      <c r="Q53" s="71">
        <v>15</v>
      </c>
      <c r="R53" s="71">
        <v>554.314</v>
      </c>
    </row>
    <row r="54" spans="1:18" ht="26.25" customHeight="1">
      <c r="A54" s="87" t="s">
        <v>332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6"/>
    </row>
    <row r="55" spans="1:18" ht="18.75" customHeight="1">
      <c r="A55" s="77" t="s">
        <v>288</v>
      </c>
      <c r="B55" s="68"/>
      <c r="C55" s="68"/>
      <c r="D55" s="68"/>
      <c r="E55" s="68"/>
      <c r="F55" s="70"/>
      <c r="G55" s="68"/>
      <c r="H55" s="68"/>
      <c r="I55" s="68"/>
      <c r="J55" s="68" t="s">
        <v>165</v>
      </c>
      <c r="K55" s="68" t="s">
        <v>165</v>
      </c>
      <c r="L55" s="68" t="s">
        <v>165</v>
      </c>
      <c r="M55" s="68"/>
      <c r="N55" s="68"/>
      <c r="O55" s="68"/>
      <c r="P55" s="71" t="s">
        <v>165</v>
      </c>
      <c r="Q55" s="71"/>
      <c r="R55" s="71"/>
    </row>
    <row r="56" spans="1:18" ht="18.75" customHeight="1">
      <c r="A56" s="77" t="s">
        <v>288</v>
      </c>
      <c r="B56" s="68"/>
      <c r="C56" s="68"/>
      <c r="D56" s="68"/>
      <c r="E56" s="68"/>
      <c r="F56" s="70"/>
      <c r="G56" s="68"/>
      <c r="H56" s="68"/>
      <c r="I56" s="68"/>
      <c r="J56" s="68" t="s">
        <v>165</v>
      </c>
      <c r="K56" s="68" t="s">
        <v>165</v>
      </c>
      <c r="L56" s="68" t="s">
        <v>165</v>
      </c>
      <c r="M56" s="68"/>
      <c r="N56" s="68"/>
      <c r="O56" s="68"/>
      <c r="P56" s="71" t="s">
        <v>165</v>
      </c>
      <c r="Q56" s="71"/>
      <c r="R56" s="71"/>
    </row>
    <row r="57" spans="1:18" ht="18.75" customHeight="1">
      <c r="A57" s="77" t="s">
        <v>288</v>
      </c>
      <c r="B57" s="68"/>
      <c r="C57" s="68"/>
      <c r="D57" s="68"/>
      <c r="E57" s="68"/>
      <c r="F57" s="70"/>
      <c r="G57" s="68"/>
      <c r="H57" s="68"/>
      <c r="I57" s="68"/>
      <c r="J57" s="68" t="s">
        <v>165</v>
      </c>
      <c r="K57" s="68" t="s">
        <v>165</v>
      </c>
      <c r="L57" s="68" t="s">
        <v>165</v>
      </c>
      <c r="M57" s="68"/>
      <c r="N57" s="68"/>
      <c r="O57" s="68"/>
      <c r="P57" s="71" t="s">
        <v>165</v>
      </c>
      <c r="Q57" s="71"/>
      <c r="R57" s="71"/>
    </row>
    <row r="58" spans="1:18" ht="18.75" customHeight="1">
      <c r="A58" s="77" t="s">
        <v>288</v>
      </c>
      <c r="B58" s="68"/>
      <c r="C58" s="68"/>
      <c r="D58" s="68"/>
      <c r="E58" s="68"/>
      <c r="F58" s="70"/>
      <c r="G58" s="68"/>
      <c r="H58" s="68"/>
      <c r="I58" s="68"/>
      <c r="J58" s="68" t="s">
        <v>165</v>
      </c>
      <c r="K58" s="68" t="s">
        <v>165</v>
      </c>
      <c r="L58" s="68" t="s">
        <v>165</v>
      </c>
      <c r="M58" s="68"/>
      <c r="N58" s="68"/>
      <c r="O58" s="68"/>
      <c r="P58" s="71" t="s">
        <v>165</v>
      </c>
      <c r="Q58" s="71"/>
      <c r="R58" s="71"/>
    </row>
    <row r="59" spans="1:18" ht="18.75" customHeight="1">
      <c r="A59" s="77" t="s">
        <v>288</v>
      </c>
      <c r="B59" s="68"/>
      <c r="C59" s="68"/>
      <c r="D59" s="68"/>
      <c r="E59" s="68"/>
      <c r="F59" s="70"/>
      <c r="G59" s="68"/>
      <c r="H59" s="68"/>
      <c r="I59" s="68"/>
      <c r="J59" s="68" t="s">
        <v>165</v>
      </c>
      <c r="K59" s="68" t="s">
        <v>165</v>
      </c>
      <c r="L59" s="68" t="s">
        <v>165</v>
      </c>
      <c r="M59" s="68"/>
      <c r="N59" s="68"/>
      <c r="O59" s="68"/>
      <c r="P59" s="71" t="s">
        <v>165</v>
      </c>
      <c r="Q59" s="71"/>
      <c r="R59" s="71"/>
    </row>
    <row r="60" spans="1:18" ht="27" customHeight="1">
      <c r="A60" s="87" t="s">
        <v>333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6"/>
    </row>
    <row r="61" spans="1:18" ht="18.75" customHeight="1">
      <c r="A61" s="77" t="s">
        <v>288</v>
      </c>
      <c r="B61" s="68"/>
      <c r="C61" s="68"/>
      <c r="D61" s="68"/>
      <c r="E61" s="68"/>
      <c r="F61" s="70"/>
      <c r="G61" s="68"/>
      <c r="H61" s="68"/>
      <c r="I61" s="68" t="s">
        <v>165</v>
      </c>
      <c r="J61" s="68" t="s">
        <v>165</v>
      </c>
      <c r="K61" s="68" t="s">
        <v>165</v>
      </c>
      <c r="L61" s="68" t="s">
        <v>165</v>
      </c>
      <c r="M61" s="68"/>
      <c r="N61" s="68"/>
      <c r="O61" s="68"/>
      <c r="P61" s="71" t="s">
        <v>165</v>
      </c>
      <c r="Q61" s="71"/>
      <c r="R61" s="71"/>
    </row>
    <row r="62" spans="1:18" ht="18.75" customHeight="1">
      <c r="A62" s="77" t="s">
        <v>288</v>
      </c>
      <c r="B62" s="68"/>
      <c r="C62" s="68"/>
      <c r="D62" s="68"/>
      <c r="E62" s="68"/>
      <c r="F62" s="70"/>
      <c r="G62" s="68"/>
      <c r="H62" s="68"/>
      <c r="I62" s="68" t="s">
        <v>165</v>
      </c>
      <c r="J62" s="68" t="s">
        <v>165</v>
      </c>
      <c r="K62" s="68" t="s">
        <v>165</v>
      </c>
      <c r="L62" s="68" t="s">
        <v>165</v>
      </c>
      <c r="M62" s="68"/>
      <c r="N62" s="68"/>
      <c r="O62" s="68"/>
      <c r="P62" s="71" t="s">
        <v>165</v>
      </c>
      <c r="Q62" s="71"/>
      <c r="R62" s="71"/>
    </row>
    <row r="63" spans="1:18" ht="18.75" customHeight="1">
      <c r="A63" s="77" t="s">
        <v>288</v>
      </c>
      <c r="B63" s="68"/>
      <c r="C63" s="68"/>
      <c r="D63" s="68"/>
      <c r="E63" s="68"/>
      <c r="F63" s="70"/>
      <c r="G63" s="68"/>
      <c r="H63" s="68"/>
      <c r="I63" s="68" t="s">
        <v>165</v>
      </c>
      <c r="J63" s="68" t="s">
        <v>165</v>
      </c>
      <c r="K63" s="68" t="s">
        <v>165</v>
      </c>
      <c r="L63" s="68" t="s">
        <v>165</v>
      </c>
      <c r="M63" s="68"/>
      <c r="N63" s="68"/>
      <c r="O63" s="68"/>
      <c r="P63" s="71" t="s">
        <v>165</v>
      </c>
      <c r="Q63" s="71"/>
      <c r="R63" s="71"/>
    </row>
    <row r="64" spans="1:18" ht="18.75" customHeight="1">
      <c r="A64" s="77" t="s">
        <v>288</v>
      </c>
      <c r="B64" s="68"/>
      <c r="C64" s="68"/>
      <c r="D64" s="68"/>
      <c r="E64" s="68"/>
      <c r="F64" s="70"/>
      <c r="G64" s="68"/>
      <c r="H64" s="68"/>
      <c r="I64" s="68" t="s">
        <v>165</v>
      </c>
      <c r="J64" s="68" t="s">
        <v>165</v>
      </c>
      <c r="K64" s="68" t="s">
        <v>165</v>
      </c>
      <c r="L64" s="68" t="s">
        <v>165</v>
      </c>
      <c r="M64" s="68"/>
      <c r="N64" s="68"/>
      <c r="O64" s="68"/>
      <c r="P64" s="71" t="s">
        <v>165</v>
      </c>
      <c r="Q64" s="71"/>
      <c r="R64" s="71"/>
    </row>
    <row r="65" spans="1:18" ht="18.75" customHeight="1">
      <c r="A65" s="77" t="s">
        <v>288</v>
      </c>
      <c r="B65" s="68"/>
      <c r="C65" s="68"/>
      <c r="D65" s="68"/>
      <c r="E65" s="68"/>
      <c r="F65" s="70"/>
      <c r="G65" s="68"/>
      <c r="H65" s="68"/>
      <c r="I65" s="68" t="s">
        <v>165</v>
      </c>
      <c r="J65" s="68" t="s">
        <v>165</v>
      </c>
      <c r="K65" s="68" t="s">
        <v>165</v>
      </c>
      <c r="L65" s="68" t="s">
        <v>165</v>
      </c>
      <c r="M65" s="68"/>
      <c r="N65" s="68"/>
      <c r="O65" s="68"/>
      <c r="P65" s="71" t="s">
        <v>165</v>
      </c>
      <c r="Q65" s="71"/>
      <c r="R65" s="71"/>
    </row>
    <row r="66" spans="1:18" ht="27" customHeight="1">
      <c r="A66" s="87" t="s">
        <v>334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6"/>
    </row>
    <row r="67" spans="1:18" ht="95.25" customHeight="1">
      <c r="A67" s="77" t="s">
        <v>335</v>
      </c>
      <c r="B67" s="77" t="s">
        <v>153</v>
      </c>
      <c r="C67" s="77" t="s">
        <v>153</v>
      </c>
      <c r="D67" s="68" t="s">
        <v>336</v>
      </c>
      <c r="E67" s="68" t="s">
        <v>337</v>
      </c>
      <c r="F67" s="70" t="s">
        <v>338</v>
      </c>
      <c r="G67" s="68" t="s">
        <v>339</v>
      </c>
      <c r="H67" s="68" t="s">
        <v>340</v>
      </c>
      <c r="I67" s="68"/>
      <c r="J67" s="68" t="s">
        <v>165</v>
      </c>
      <c r="K67" s="68" t="s">
        <v>165</v>
      </c>
      <c r="L67" s="68" t="s">
        <v>165</v>
      </c>
      <c r="M67" s="68" t="s">
        <v>163</v>
      </c>
      <c r="N67" s="68">
        <v>2020</v>
      </c>
      <c r="O67" s="68" t="s">
        <v>164</v>
      </c>
      <c r="P67" s="92" t="s">
        <v>165</v>
      </c>
      <c r="Q67" s="71" t="s">
        <v>165</v>
      </c>
      <c r="R67" s="71">
        <v>3.895</v>
      </c>
    </row>
    <row r="68" spans="1:18" ht="78" customHeight="1">
      <c r="A68" s="93" t="s">
        <v>341</v>
      </c>
      <c r="B68" s="77" t="s">
        <v>153</v>
      </c>
      <c r="C68" s="77" t="s">
        <v>153</v>
      </c>
      <c r="D68" s="68" t="s">
        <v>342</v>
      </c>
      <c r="E68" s="73" t="s">
        <v>343</v>
      </c>
      <c r="F68" s="70" t="s">
        <v>344</v>
      </c>
      <c r="G68" s="68" t="s">
        <v>345</v>
      </c>
      <c r="H68" s="68" t="s">
        <v>340</v>
      </c>
      <c r="I68" s="68" t="s">
        <v>346</v>
      </c>
      <c r="J68" s="68" t="s">
        <v>165</v>
      </c>
      <c r="K68" s="68" t="s">
        <v>165</v>
      </c>
      <c r="L68" s="68" t="s">
        <v>165</v>
      </c>
      <c r="M68" s="68" t="s">
        <v>163</v>
      </c>
      <c r="N68" s="68">
        <v>2020</v>
      </c>
      <c r="O68" s="68" t="s">
        <v>164</v>
      </c>
      <c r="P68" s="92" t="s">
        <v>165</v>
      </c>
      <c r="Q68" s="71" t="s">
        <v>165</v>
      </c>
      <c r="R68" s="71">
        <v>3.202</v>
      </c>
    </row>
    <row r="69" spans="1:18" ht="78" customHeight="1">
      <c r="A69" s="93" t="s">
        <v>347</v>
      </c>
      <c r="B69" s="77" t="s">
        <v>153</v>
      </c>
      <c r="C69" s="77" t="s">
        <v>153</v>
      </c>
      <c r="D69" s="68" t="s">
        <v>348</v>
      </c>
      <c r="E69" s="74" t="s">
        <v>349</v>
      </c>
      <c r="F69" s="70" t="s">
        <v>350</v>
      </c>
      <c r="G69" s="68" t="s">
        <v>345</v>
      </c>
      <c r="H69" s="68" t="s">
        <v>340</v>
      </c>
      <c r="I69" s="68" t="s">
        <v>346</v>
      </c>
      <c r="J69" s="68" t="s">
        <v>165</v>
      </c>
      <c r="K69" s="68" t="s">
        <v>165</v>
      </c>
      <c r="L69" s="68" t="s">
        <v>165</v>
      </c>
      <c r="M69" s="68" t="s">
        <v>163</v>
      </c>
      <c r="N69" s="68">
        <v>2020</v>
      </c>
      <c r="O69" s="68" t="s">
        <v>164</v>
      </c>
      <c r="P69" s="92" t="s">
        <v>165</v>
      </c>
      <c r="Q69" s="71" t="s">
        <v>165</v>
      </c>
      <c r="R69" s="71">
        <v>3.707</v>
      </c>
    </row>
    <row r="70" spans="1:18" ht="78" customHeight="1">
      <c r="A70" s="93" t="s">
        <v>347</v>
      </c>
      <c r="B70" s="77" t="s">
        <v>153</v>
      </c>
      <c r="C70" s="77" t="s">
        <v>153</v>
      </c>
      <c r="D70" s="68" t="s">
        <v>351</v>
      </c>
      <c r="E70" s="74" t="s">
        <v>352</v>
      </c>
      <c r="F70" s="70" t="s">
        <v>353</v>
      </c>
      <c r="G70" s="68" t="s">
        <v>345</v>
      </c>
      <c r="H70" s="68" t="s">
        <v>340</v>
      </c>
      <c r="I70" s="68" t="s">
        <v>346</v>
      </c>
      <c r="J70" s="68" t="s">
        <v>165</v>
      </c>
      <c r="K70" s="68" t="s">
        <v>165</v>
      </c>
      <c r="L70" s="68" t="s">
        <v>165</v>
      </c>
      <c r="M70" s="68" t="s">
        <v>163</v>
      </c>
      <c r="N70" s="68">
        <v>2020</v>
      </c>
      <c r="O70" s="68" t="s">
        <v>164</v>
      </c>
      <c r="P70" s="92" t="s">
        <v>165</v>
      </c>
      <c r="Q70" s="71" t="s">
        <v>165</v>
      </c>
      <c r="R70" s="71">
        <v>7.83</v>
      </c>
    </row>
    <row r="71" spans="1:18" ht="96" customHeight="1">
      <c r="A71" s="77" t="s">
        <v>335</v>
      </c>
      <c r="B71" s="77" t="s">
        <v>153</v>
      </c>
      <c r="C71" s="77" t="s">
        <v>153</v>
      </c>
      <c r="D71" s="68" t="s">
        <v>354</v>
      </c>
      <c r="E71" s="73" t="s">
        <v>355</v>
      </c>
      <c r="F71" s="70" t="s">
        <v>356</v>
      </c>
      <c r="G71" s="68" t="s">
        <v>339</v>
      </c>
      <c r="H71" s="68" t="s">
        <v>340</v>
      </c>
      <c r="I71" s="68"/>
      <c r="J71" s="68" t="s">
        <v>165</v>
      </c>
      <c r="K71" s="68" t="s">
        <v>165</v>
      </c>
      <c r="L71" s="68" t="s">
        <v>165</v>
      </c>
      <c r="M71" s="68" t="s">
        <v>163</v>
      </c>
      <c r="N71" s="68">
        <v>2020</v>
      </c>
      <c r="O71" s="68" t="s">
        <v>164</v>
      </c>
      <c r="P71" s="92" t="s">
        <v>165</v>
      </c>
      <c r="Q71" s="71" t="s">
        <v>165</v>
      </c>
      <c r="R71" s="71">
        <v>3.179</v>
      </c>
    </row>
    <row r="72" spans="1:18" ht="78" customHeight="1">
      <c r="A72" s="77" t="s">
        <v>335</v>
      </c>
      <c r="B72" s="77" t="s">
        <v>153</v>
      </c>
      <c r="C72" s="77" t="s">
        <v>153</v>
      </c>
      <c r="D72" s="68" t="s">
        <v>212</v>
      </c>
      <c r="E72" s="76" t="s">
        <v>213</v>
      </c>
      <c r="F72" s="70" t="s">
        <v>214</v>
      </c>
      <c r="G72" s="68" t="s">
        <v>339</v>
      </c>
      <c r="H72" s="68" t="s">
        <v>340</v>
      </c>
      <c r="I72" s="68"/>
      <c r="J72" s="68" t="s">
        <v>165</v>
      </c>
      <c r="K72" s="68" t="s">
        <v>165</v>
      </c>
      <c r="L72" s="68" t="s">
        <v>165</v>
      </c>
      <c r="M72" s="68" t="s">
        <v>163</v>
      </c>
      <c r="N72" s="68">
        <v>2020</v>
      </c>
      <c r="O72" s="68" t="s">
        <v>164</v>
      </c>
      <c r="P72" s="92" t="s">
        <v>165</v>
      </c>
      <c r="Q72" s="71" t="s">
        <v>165</v>
      </c>
      <c r="R72" s="71">
        <v>5.347</v>
      </c>
    </row>
    <row r="73" spans="1:18" ht="78" customHeight="1">
      <c r="A73" s="93" t="s">
        <v>347</v>
      </c>
      <c r="B73" s="77" t="s">
        <v>153</v>
      </c>
      <c r="C73" s="77" t="s">
        <v>153</v>
      </c>
      <c r="D73" s="68" t="s">
        <v>357</v>
      </c>
      <c r="E73" s="94" t="s">
        <v>358</v>
      </c>
      <c r="F73" s="70" t="s">
        <v>359</v>
      </c>
      <c r="G73" s="68" t="s">
        <v>345</v>
      </c>
      <c r="H73" s="68" t="s">
        <v>340</v>
      </c>
      <c r="I73" s="68" t="s">
        <v>346</v>
      </c>
      <c r="J73" s="68" t="s">
        <v>165</v>
      </c>
      <c r="K73" s="68" t="s">
        <v>165</v>
      </c>
      <c r="L73" s="68" t="s">
        <v>165</v>
      </c>
      <c r="M73" s="68" t="s">
        <v>163</v>
      </c>
      <c r="N73" s="68">
        <v>2020</v>
      </c>
      <c r="O73" s="68" t="s">
        <v>164</v>
      </c>
      <c r="P73" s="92" t="s">
        <v>165</v>
      </c>
      <c r="Q73" s="71" t="s">
        <v>165</v>
      </c>
      <c r="R73" s="71">
        <v>7.882</v>
      </c>
    </row>
    <row r="74" spans="1:18" ht="78" customHeight="1">
      <c r="A74" s="77" t="s">
        <v>335</v>
      </c>
      <c r="B74" s="77" t="s">
        <v>153</v>
      </c>
      <c r="C74" s="77" t="s">
        <v>153</v>
      </c>
      <c r="D74" s="68" t="s">
        <v>220</v>
      </c>
      <c r="E74" s="73" t="s">
        <v>221</v>
      </c>
      <c r="F74" s="70" t="s">
        <v>222</v>
      </c>
      <c r="G74" s="68" t="s">
        <v>339</v>
      </c>
      <c r="H74" s="68" t="s">
        <v>340</v>
      </c>
      <c r="I74" s="68"/>
      <c r="J74" s="68" t="s">
        <v>165</v>
      </c>
      <c r="K74" s="68" t="s">
        <v>165</v>
      </c>
      <c r="L74" s="68" t="s">
        <v>165</v>
      </c>
      <c r="M74" s="68" t="s">
        <v>163</v>
      </c>
      <c r="N74" s="68">
        <v>2020</v>
      </c>
      <c r="O74" s="68" t="s">
        <v>164</v>
      </c>
      <c r="P74" s="92" t="s">
        <v>165</v>
      </c>
      <c r="Q74" s="71" t="s">
        <v>165</v>
      </c>
      <c r="R74" s="71">
        <v>4.175</v>
      </c>
    </row>
    <row r="75" spans="1:18" ht="78" customHeight="1">
      <c r="A75" s="77" t="s">
        <v>360</v>
      </c>
      <c r="B75" s="77" t="s">
        <v>153</v>
      </c>
      <c r="C75" s="77" t="s">
        <v>153</v>
      </c>
      <c r="D75" s="68" t="s">
        <v>361</v>
      </c>
      <c r="E75" s="74" t="s">
        <v>362</v>
      </c>
      <c r="F75" s="70" t="s">
        <v>363</v>
      </c>
      <c r="G75" s="68" t="s">
        <v>339</v>
      </c>
      <c r="H75" s="68" t="s">
        <v>340</v>
      </c>
      <c r="I75" s="68"/>
      <c r="J75" s="68" t="s">
        <v>165</v>
      </c>
      <c r="K75" s="68" t="s">
        <v>165</v>
      </c>
      <c r="L75" s="68" t="s">
        <v>165</v>
      </c>
      <c r="M75" s="68" t="s">
        <v>163</v>
      </c>
      <c r="N75" s="68">
        <v>2020</v>
      </c>
      <c r="O75" s="68" t="s">
        <v>164</v>
      </c>
      <c r="P75" s="92" t="s">
        <v>165</v>
      </c>
      <c r="Q75" s="71" t="s">
        <v>165</v>
      </c>
      <c r="R75" s="71">
        <v>3.713</v>
      </c>
    </row>
    <row r="76" spans="1:18" ht="78" customHeight="1">
      <c r="A76" s="77" t="s">
        <v>335</v>
      </c>
      <c r="B76" s="77" t="s">
        <v>153</v>
      </c>
      <c r="C76" s="77" t="s">
        <v>153</v>
      </c>
      <c r="D76" s="68" t="s">
        <v>364</v>
      </c>
      <c r="E76" s="74" t="s">
        <v>365</v>
      </c>
      <c r="F76" s="70" t="s">
        <v>366</v>
      </c>
      <c r="G76" s="68" t="s">
        <v>339</v>
      </c>
      <c r="H76" s="68" t="s">
        <v>340</v>
      </c>
      <c r="I76" s="68"/>
      <c r="J76" s="68" t="s">
        <v>165</v>
      </c>
      <c r="K76" s="68" t="s">
        <v>165</v>
      </c>
      <c r="L76" s="68" t="s">
        <v>165</v>
      </c>
      <c r="M76" s="68" t="s">
        <v>163</v>
      </c>
      <c r="N76" s="68">
        <v>2020</v>
      </c>
      <c r="O76" s="68" t="s">
        <v>164</v>
      </c>
      <c r="P76" s="92" t="s">
        <v>165</v>
      </c>
      <c r="Q76" s="71" t="s">
        <v>165</v>
      </c>
      <c r="R76" s="71">
        <v>4.293</v>
      </c>
    </row>
    <row r="77" spans="1:18" ht="78" customHeight="1">
      <c r="A77" s="93" t="s">
        <v>347</v>
      </c>
      <c r="B77" s="77" t="s">
        <v>153</v>
      </c>
      <c r="C77" s="77" t="s">
        <v>153</v>
      </c>
      <c r="D77" s="68" t="s">
        <v>367</v>
      </c>
      <c r="E77" s="94" t="s">
        <v>368</v>
      </c>
      <c r="F77" s="70" t="s">
        <v>369</v>
      </c>
      <c r="G77" s="68" t="s">
        <v>345</v>
      </c>
      <c r="H77" s="68" t="s">
        <v>340</v>
      </c>
      <c r="I77" s="68" t="s">
        <v>346</v>
      </c>
      <c r="J77" s="68" t="s">
        <v>165</v>
      </c>
      <c r="K77" s="68" t="s">
        <v>165</v>
      </c>
      <c r="L77" s="68" t="s">
        <v>165</v>
      </c>
      <c r="M77" s="68" t="s">
        <v>163</v>
      </c>
      <c r="N77" s="68">
        <v>2020</v>
      </c>
      <c r="O77" s="68" t="s">
        <v>164</v>
      </c>
      <c r="P77" s="92" t="s">
        <v>165</v>
      </c>
      <c r="Q77" s="71" t="s">
        <v>165</v>
      </c>
      <c r="R77" s="71">
        <v>8.754</v>
      </c>
    </row>
    <row r="78" spans="1:18" ht="78" customHeight="1">
      <c r="A78" s="77" t="s">
        <v>335</v>
      </c>
      <c r="B78" s="77" t="s">
        <v>153</v>
      </c>
      <c r="C78" s="77" t="s">
        <v>153</v>
      </c>
      <c r="D78" s="68" t="s">
        <v>370</v>
      </c>
      <c r="E78" s="74" t="s">
        <v>371</v>
      </c>
      <c r="F78" s="70" t="s">
        <v>372</v>
      </c>
      <c r="G78" s="68" t="s">
        <v>339</v>
      </c>
      <c r="H78" s="68" t="s">
        <v>340</v>
      </c>
      <c r="I78" s="68"/>
      <c r="J78" s="68" t="s">
        <v>165</v>
      </c>
      <c r="K78" s="68" t="s">
        <v>165</v>
      </c>
      <c r="L78" s="68" t="s">
        <v>165</v>
      </c>
      <c r="M78" s="68" t="s">
        <v>163</v>
      </c>
      <c r="N78" s="68">
        <v>2020</v>
      </c>
      <c r="O78" s="68" t="s">
        <v>164</v>
      </c>
      <c r="P78" s="92" t="s">
        <v>165</v>
      </c>
      <c r="Q78" s="71" t="s">
        <v>165</v>
      </c>
      <c r="R78" s="71">
        <v>4.854</v>
      </c>
    </row>
    <row r="79" spans="1:18" ht="78" customHeight="1">
      <c r="A79" s="93" t="s">
        <v>347</v>
      </c>
      <c r="B79" s="77" t="s">
        <v>153</v>
      </c>
      <c r="C79" s="77" t="s">
        <v>153</v>
      </c>
      <c r="D79" s="68" t="s">
        <v>373</v>
      </c>
      <c r="E79" s="95" t="s">
        <v>374</v>
      </c>
      <c r="F79" s="70" t="s">
        <v>375</v>
      </c>
      <c r="G79" s="68" t="s">
        <v>345</v>
      </c>
      <c r="H79" s="68" t="s">
        <v>340</v>
      </c>
      <c r="I79" s="68" t="s">
        <v>346</v>
      </c>
      <c r="J79" s="68" t="s">
        <v>165</v>
      </c>
      <c r="K79" s="68" t="s">
        <v>165</v>
      </c>
      <c r="L79" s="68" t="s">
        <v>165</v>
      </c>
      <c r="M79" s="68" t="s">
        <v>163</v>
      </c>
      <c r="N79" s="68">
        <v>2020</v>
      </c>
      <c r="O79" s="68" t="s">
        <v>164</v>
      </c>
      <c r="P79" s="92" t="s">
        <v>165</v>
      </c>
      <c r="Q79" s="71" t="s">
        <v>165</v>
      </c>
      <c r="R79" s="71">
        <v>7.417</v>
      </c>
    </row>
    <row r="80" spans="1:18" ht="78" customHeight="1">
      <c r="A80" s="77" t="s">
        <v>376</v>
      </c>
      <c r="B80" s="77" t="s">
        <v>377</v>
      </c>
      <c r="C80" s="77" t="s">
        <v>377</v>
      </c>
      <c r="D80" s="68" t="s">
        <v>378</v>
      </c>
      <c r="E80" s="68" t="s">
        <v>379</v>
      </c>
      <c r="F80" s="70" t="s">
        <v>380</v>
      </c>
      <c r="G80" s="68" t="s">
        <v>345</v>
      </c>
      <c r="H80" s="68" t="s">
        <v>340</v>
      </c>
      <c r="I80" s="68" t="s">
        <v>346</v>
      </c>
      <c r="J80" s="68" t="s">
        <v>165</v>
      </c>
      <c r="K80" s="68" t="s">
        <v>165</v>
      </c>
      <c r="L80" s="68" t="s">
        <v>165</v>
      </c>
      <c r="M80" s="68" t="s">
        <v>163</v>
      </c>
      <c r="N80" s="68">
        <v>2020</v>
      </c>
      <c r="O80" s="68" t="s">
        <v>164</v>
      </c>
      <c r="P80" s="92" t="s">
        <v>165</v>
      </c>
      <c r="Q80" s="71" t="s">
        <v>165</v>
      </c>
      <c r="R80" s="71">
        <v>3.25</v>
      </c>
    </row>
    <row r="81" spans="1:18" ht="78" customHeight="1">
      <c r="A81" s="77" t="s">
        <v>381</v>
      </c>
      <c r="B81" s="77" t="s">
        <v>377</v>
      </c>
      <c r="C81" s="77" t="s">
        <v>377</v>
      </c>
      <c r="D81" s="68" t="s">
        <v>382</v>
      </c>
      <c r="E81" s="68" t="s">
        <v>383</v>
      </c>
      <c r="F81" s="70" t="s">
        <v>384</v>
      </c>
      <c r="G81" s="68" t="s">
        <v>339</v>
      </c>
      <c r="H81" s="68" t="s">
        <v>340</v>
      </c>
      <c r="I81" s="68"/>
      <c r="J81" s="68" t="s">
        <v>165</v>
      </c>
      <c r="K81" s="68" t="s">
        <v>165</v>
      </c>
      <c r="L81" s="68" t="s">
        <v>165</v>
      </c>
      <c r="M81" s="68" t="s">
        <v>163</v>
      </c>
      <c r="N81" s="68">
        <v>2020</v>
      </c>
      <c r="O81" s="68" t="s">
        <v>164</v>
      </c>
      <c r="P81" s="92" t="s">
        <v>165</v>
      </c>
      <c r="Q81" s="71" t="s">
        <v>165</v>
      </c>
      <c r="R81" s="71">
        <v>1.907</v>
      </c>
    </row>
    <row r="82" spans="1:18" ht="78" customHeight="1">
      <c r="A82" s="77" t="s">
        <v>381</v>
      </c>
      <c r="B82" s="77" t="s">
        <v>377</v>
      </c>
      <c r="C82" s="77" t="s">
        <v>377</v>
      </c>
      <c r="D82" s="68" t="s">
        <v>385</v>
      </c>
      <c r="E82" s="68" t="s">
        <v>386</v>
      </c>
      <c r="F82" s="70" t="s">
        <v>387</v>
      </c>
      <c r="G82" s="68" t="s">
        <v>339</v>
      </c>
      <c r="H82" s="68" t="s">
        <v>340</v>
      </c>
      <c r="I82" s="68"/>
      <c r="J82" s="68" t="s">
        <v>165</v>
      </c>
      <c r="K82" s="68" t="s">
        <v>165</v>
      </c>
      <c r="L82" s="68" t="s">
        <v>165</v>
      </c>
      <c r="M82" s="68" t="s">
        <v>163</v>
      </c>
      <c r="N82" s="68">
        <v>2020</v>
      </c>
      <c r="O82" s="68" t="s">
        <v>164</v>
      </c>
      <c r="P82" s="92" t="s">
        <v>165</v>
      </c>
      <c r="Q82" s="71" t="s">
        <v>165</v>
      </c>
      <c r="R82" s="71">
        <v>1.653</v>
      </c>
    </row>
    <row r="83" spans="1:18" ht="78" customHeight="1">
      <c r="A83" s="77" t="s">
        <v>381</v>
      </c>
      <c r="B83" s="77" t="s">
        <v>377</v>
      </c>
      <c r="C83" s="77" t="s">
        <v>377</v>
      </c>
      <c r="D83" s="68" t="s">
        <v>388</v>
      </c>
      <c r="E83" s="68" t="s">
        <v>389</v>
      </c>
      <c r="F83" s="70" t="s">
        <v>390</v>
      </c>
      <c r="G83" s="68" t="s">
        <v>339</v>
      </c>
      <c r="H83" s="68" t="s">
        <v>340</v>
      </c>
      <c r="I83" s="68"/>
      <c r="J83" s="68" t="s">
        <v>165</v>
      </c>
      <c r="K83" s="68" t="s">
        <v>165</v>
      </c>
      <c r="L83" s="68" t="s">
        <v>165</v>
      </c>
      <c r="M83" s="68" t="s">
        <v>163</v>
      </c>
      <c r="N83" s="68">
        <v>2020</v>
      </c>
      <c r="O83" s="68" t="s">
        <v>164</v>
      </c>
      <c r="P83" s="92" t="s">
        <v>165</v>
      </c>
      <c r="Q83" s="71" t="s">
        <v>165</v>
      </c>
      <c r="R83" s="71">
        <v>1.907</v>
      </c>
    </row>
    <row r="84" spans="1:18" ht="78" customHeight="1">
      <c r="A84" s="77" t="s">
        <v>335</v>
      </c>
      <c r="B84" s="77" t="s">
        <v>377</v>
      </c>
      <c r="C84" s="77" t="s">
        <v>377</v>
      </c>
      <c r="D84" s="68" t="s">
        <v>391</v>
      </c>
      <c r="E84" s="68" t="s">
        <v>392</v>
      </c>
      <c r="F84" s="70" t="s">
        <v>393</v>
      </c>
      <c r="G84" s="68" t="s">
        <v>339</v>
      </c>
      <c r="H84" s="68" t="s">
        <v>340</v>
      </c>
      <c r="I84" s="68"/>
      <c r="J84" s="68" t="s">
        <v>165</v>
      </c>
      <c r="K84" s="68" t="s">
        <v>165</v>
      </c>
      <c r="L84" s="68" t="s">
        <v>165</v>
      </c>
      <c r="M84" s="68" t="s">
        <v>163</v>
      </c>
      <c r="N84" s="68">
        <v>2020</v>
      </c>
      <c r="O84" s="68" t="s">
        <v>164</v>
      </c>
      <c r="P84" s="92" t="s">
        <v>165</v>
      </c>
      <c r="Q84" s="71" t="s">
        <v>165</v>
      </c>
      <c r="R84" s="71">
        <v>1.08</v>
      </c>
    </row>
    <row r="85" spans="1:18" ht="78" customHeight="1">
      <c r="A85" s="77" t="s">
        <v>335</v>
      </c>
      <c r="B85" s="77" t="s">
        <v>377</v>
      </c>
      <c r="C85" s="77" t="s">
        <v>377</v>
      </c>
      <c r="D85" s="68" t="s">
        <v>394</v>
      </c>
      <c r="E85" s="68" t="s">
        <v>395</v>
      </c>
      <c r="F85" s="70" t="s">
        <v>396</v>
      </c>
      <c r="G85" s="68" t="s">
        <v>339</v>
      </c>
      <c r="H85" s="68" t="s">
        <v>340</v>
      </c>
      <c r="I85" s="68"/>
      <c r="J85" s="68" t="s">
        <v>165</v>
      </c>
      <c r="K85" s="68" t="s">
        <v>165</v>
      </c>
      <c r="L85" s="68" t="s">
        <v>165</v>
      </c>
      <c r="M85" s="68" t="s">
        <v>163</v>
      </c>
      <c r="N85" s="68">
        <v>2020</v>
      </c>
      <c r="O85" s="68" t="s">
        <v>164</v>
      </c>
      <c r="P85" s="92" t="s">
        <v>165</v>
      </c>
      <c r="Q85" s="71" t="s">
        <v>165</v>
      </c>
      <c r="R85" s="71">
        <v>1.08</v>
      </c>
    </row>
    <row r="86" spans="1:18" ht="78" customHeight="1">
      <c r="A86" s="77" t="s">
        <v>335</v>
      </c>
      <c r="B86" s="77" t="s">
        <v>377</v>
      </c>
      <c r="C86" s="77" t="s">
        <v>377</v>
      </c>
      <c r="D86" s="68" t="s">
        <v>397</v>
      </c>
      <c r="E86" s="68" t="s">
        <v>398</v>
      </c>
      <c r="F86" s="70" t="s">
        <v>399</v>
      </c>
      <c r="G86" s="68" t="s">
        <v>339</v>
      </c>
      <c r="H86" s="68" t="s">
        <v>340</v>
      </c>
      <c r="I86" s="68"/>
      <c r="J86" s="68" t="s">
        <v>165</v>
      </c>
      <c r="K86" s="68" t="s">
        <v>165</v>
      </c>
      <c r="L86" s="68" t="s">
        <v>165</v>
      </c>
      <c r="M86" s="68" t="s">
        <v>163</v>
      </c>
      <c r="N86" s="68">
        <v>2020</v>
      </c>
      <c r="O86" s="68" t="s">
        <v>164</v>
      </c>
      <c r="P86" s="92" t="s">
        <v>165</v>
      </c>
      <c r="Q86" s="71" t="s">
        <v>165</v>
      </c>
      <c r="R86" s="71">
        <v>1.08</v>
      </c>
    </row>
    <row r="87" spans="1:18" ht="78" customHeight="1">
      <c r="A87" s="93" t="s">
        <v>341</v>
      </c>
      <c r="B87" s="77" t="s">
        <v>377</v>
      </c>
      <c r="C87" s="77" t="s">
        <v>377</v>
      </c>
      <c r="D87" s="68" t="s">
        <v>400</v>
      </c>
      <c r="E87" s="68" t="s">
        <v>401</v>
      </c>
      <c r="F87" s="70" t="s">
        <v>402</v>
      </c>
      <c r="G87" s="68" t="s">
        <v>345</v>
      </c>
      <c r="H87" s="68" t="s">
        <v>403</v>
      </c>
      <c r="I87" s="68" t="s">
        <v>404</v>
      </c>
      <c r="J87" s="68" t="s">
        <v>165</v>
      </c>
      <c r="K87" s="68" t="s">
        <v>165</v>
      </c>
      <c r="L87" s="68" t="s">
        <v>165</v>
      </c>
      <c r="M87" s="68" t="s">
        <v>163</v>
      </c>
      <c r="N87" s="68">
        <v>2020</v>
      </c>
      <c r="O87" s="68" t="s">
        <v>164</v>
      </c>
      <c r="P87" s="92" t="s">
        <v>165</v>
      </c>
      <c r="Q87" s="71" t="s">
        <v>165</v>
      </c>
      <c r="R87" s="71">
        <v>2.208</v>
      </c>
    </row>
    <row r="88" spans="1:18" ht="78" customHeight="1">
      <c r="A88" s="77" t="s">
        <v>381</v>
      </c>
      <c r="B88" s="77" t="s">
        <v>377</v>
      </c>
      <c r="C88" s="77" t="s">
        <v>377</v>
      </c>
      <c r="D88" s="68" t="s">
        <v>405</v>
      </c>
      <c r="E88" s="68" t="s">
        <v>406</v>
      </c>
      <c r="F88" s="70" t="s">
        <v>407</v>
      </c>
      <c r="G88" s="68" t="s">
        <v>339</v>
      </c>
      <c r="H88" s="68" t="s">
        <v>340</v>
      </c>
      <c r="I88" s="68"/>
      <c r="J88" s="68" t="s">
        <v>165</v>
      </c>
      <c r="K88" s="68" t="s">
        <v>165</v>
      </c>
      <c r="L88" s="68" t="s">
        <v>165</v>
      </c>
      <c r="M88" s="68" t="s">
        <v>163</v>
      </c>
      <c r="N88" s="68">
        <v>2020</v>
      </c>
      <c r="O88" s="68" t="s">
        <v>164</v>
      </c>
      <c r="P88" s="92" t="s">
        <v>165</v>
      </c>
      <c r="Q88" s="71" t="s">
        <v>165</v>
      </c>
      <c r="R88" s="71">
        <v>1.957</v>
      </c>
    </row>
    <row r="89" spans="1:18" ht="78" customHeight="1">
      <c r="A89" s="77" t="s">
        <v>335</v>
      </c>
      <c r="B89" s="77" t="s">
        <v>377</v>
      </c>
      <c r="C89" s="77" t="s">
        <v>377</v>
      </c>
      <c r="D89" s="68" t="s">
        <v>408</v>
      </c>
      <c r="E89" s="68" t="s">
        <v>409</v>
      </c>
      <c r="F89" s="70" t="s">
        <v>410</v>
      </c>
      <c r="G89" s="68" t="s">
        <v>339</v>
      </c>
      <c r="H89" s="68" t="s">
        <v>340</v>
      </c>
      <c r="I89" s="68"/>
      <c r="J89" s="68" t="s">
        <v>165</v>
      </c>
      <c r="K89" s="68" t="s">
        <v>165</v>
      </c>
      <c r="L89" s="68" t="s">
        <v>165</v>
      </c>
      <c r="M89" s="68" t="s">
        <v>163</v>
      </c>
      <c r="N89" s="68">
        <v>2020</v>
      </c>
      <c r="O89" s="68" t="s">
        <v>164</v>
      </c>
      <c r="P89" s="92" t="s">
        <v>165</v>
      </c>
      <c r="Q89" s="71" t="s">
        <v>165</v>
      </c>
      <c r="R89" s="71">
        <v>4.289</v>
      </c>
    </row>
    <row r="90" spans="1:18" ht="78" customHeight="1">
      <c r="A90" s="77" t="s">
        <v>335</v>
      </c>
      <c r="B90" s="77" t="s">
        <v>377</v>
      </c>
      <c r="C90" s="77" t="s">
        <v>377</v>
      </c>
      <c r="D90" s="68" t="s">
        <v>411</v>
      </c>
      <c r="E90" s="68" t="s">
        <v>412</v>
      </c>
      <c r="F90" s="70" t="s">
        <v>413</v>
      </c>
      <c r="G90" s="68" t="s">
        <v>339</v>
      </c>
      <c r="H90" s="68" t="s">
        <v>340</v>
      </c>
      <c r="I90" s="68"/>
      <c r="J90" s="68" t="s">
        <v>165</v>
      </c>
      <c r="K90" s="68" t="s">
        <v>165</v>
      </c>
      <c r="L90" s="68" t="s">
        <v>165</v>
      </c>
      <c r="M90" s="68" t="s">
        <v>163</v>
      </c>
      <c r="N90" s="68">
        <v>2020</v>
      </c>
      <c r="O90" s="68" t="s">
        <v>164</v>
      </c>
      <c r="P90" s="92" t="s">
        <v>165</v>
      </c>
      <c r="Q90" s="71" t="s">
        <v>165</v>
      </c>
      <c r="R90" s="71">
        <v>1.153</v>
      </c>
    </row>
    <row r="91" spans="1:18" ht="78" customHeight="1">
      <c r="A91" s="77" t="s">
        <v>381</v>
      </c>
      <c r="B91" s="77" t="s">
        <v>377</v>
      </c>
      <c r="C91" s="77" t="s">
        <v>377</v>
      </c>
      <c r="D91" s="68" t="s">
        <v>414</v>
      </c>
      <c r="E91" s="68" t="s">
        <v>415</v>
      </c>
      <c r="F91" s="70" t="s">
        <v>416</v>
      </c>
      <c r="G91" s="68" t="s">
        <v>339</v>
      </c>
      <c r="H91" s="68" t="s">
        <v>340</v>
      </c>
      <c r="I91" s="68"/>
      <c r="J91" s="68" t="s">
        <v>165</v>
      </c>
      <c r="K91" s="68" t="s">
        <v>165</v>
      </c>
      <c r="L91" s="68" t="s">
        <v>165</v>
      </c>
      <c r="M91" s="68" t="s">
        <v>163</v>
      </c>
      <c r="N91" s="68">
        <v>2020</v>
      </c>
      <c r="O91" s="68" t="s">
        <v>164</v>
      </c>
      <c r="P91" s="92" t="s">
        <v>165</v>
      </c>
      <c r="Q91" s="71" t="s">
        <v>165</v>
      </c>
      <c r="R91" s="71">
        <v>1.92</v>
      </c>
    </row>
    <row r="92" spans="1:18" ht="78" customHeight="1">
      <c r="A92" s="77" t="s">
        <v>335</v>
      </c>
      <c r="B92" s="77" t="s">
        <v>377</v>
      </c>
      <c r="C92" s="77" t="s">
        <v>377</v>
      </c>
      <c r="D92" s="68" t="s">
        <v>417</v>
      </c>
      <c r="E92" s="68" t="s">
        <v>418</v>
      </c>
      <c r="F92" s="70" t="s">
        <v>419</v>
      </c>
      <c r="G92" s="68" t="s">
        <v>339</v>
      </c>
      <c r="H92" s="68" t="s">
        <v>340</v>
      </c>
      <c r="I92" s="68"/>
      <c r="J92" s="68" t="s">
        <v>165</v>
      </c>
      <c r="K92" s="68" t="s">
        <v>165</v>
      </c>
      <c r="L92" s="68" t="s">
        <v>165</v>
      </c>
      <c r="M92" s="68" t="s">
        <v>163</v>
      </c>
      <c r="N92" s="68">
        <v>2020</v>
      </c>
      <c r="O92" s="68" t="s">
        <v>164</v>
      </c>
      <c r="P92" s="92" t="s">
        <v>165</v>
      </c>
      <c r="Q92" s="71" t="s">
        <v>165</v>
      </c>
      <c r="R92" s="71">
        <v>1.153</v>
      </c>
    </row>
    <row r="93" spans="1:18" ht="78" customHeight="1">
      <c r="A93" s="77" t="s">
        <v>335</v>
      </c>
      <c r="B93" s="77" t="s">
        <v>377</v>
      </c>
      <c r="C93" s="77" t="s">
        <v>377</v>
      </c>
      <c r="D93" s="68" t="s">
        <v>420</v>
      </c>
      <c r="E93" s="68" t="s">
        <v>421</v>
      </c>
      <c r="F93" s="70" t="s">
        <v>419</v>
      </c>
      <c r="G93" s="68" t="s">
        <v>339</v>
      </c>
      <c r="H93" s="68" t="s">
        <v>340</v>
      </c>
      <c r="I93" s="68"/>
      <c r="J93" s="68" t="s">
        <v>165</v>
      </c>
      <c r="K93" s="68" t="s">
        <v>165</v>
      </c>
      <c r="L93" s="68" t="s">
        <v>165</v>
      </c>
      <c r="M93" s="68" t="s">
        <v>163</v>
      </c>
      <c r="N93" s="68">
        <v>2020</v>
      </c>
      <c r="O93" s="68" t="s">
        <v>164</v>
      </c>
      <c r="P93" s="92" t="s">
        <v>165</v>
      </c>
      <c r="Q93" s="71" t="s">
        <v>165</v>
      </c>
      <c r="R93" s="71">
        <v>1.153</v>
      </c>
    </row>
    <row r="94" spans="1:18" ht="78" customHeight="1">
      <c r="A94" s="77" t="s">
        <v>381</v>
      </c>
      <c r="B94" s="77" t="s">
        <v>377</v>
      </c>
      <c r="C94" s="77" t="s">
        <v>377</v>
      </c>
      <c r="D94" s="68" t="s">
        <v>422</v>
      </c>
      <c r="E94" s="68" t="s">
        <v>423</v>
      </c>
      <c r="F94" s="70" t="s">
        <v>424</v>
      </c>
      <c r="G94" s="68" t="s">
        <v>339</v>
      </c>
      <c r="H94" s="68" t="s">
        <v>340</v>
      </c>
      <c r="I94" s="68"/>
      <c r="J94" s="68" t="s">
        <v>165</v>
      </c>
      <c r="K94" s="68" t="s">
        <v>165</v>
      </c>
      <c r="L94" s="68" t="s">
        <v>165</v>
      </c>
      <c r="M94" s="68" t="s">
        <v>163</v>
      </c>
      <c r="N94" s="68">
        <v>2020</v>
      </c>
      <c r="O94" s="68" t="s">
        <v>164</v>
      </c>
      <c r="P94" s="92" t="s">
        <v>165</v>
      </c>
      <c r="Q94" s="71" t="s">
        <v>165</v>
      </c>
      <c r="R94" s="71">
        <v>1.92</v>
      </c>
    </row>
    <row r="95" spans="1:18" ht="78" customHeight="1">
      <c r="A95" s="77" t="s">
        <v>335</v>
      </c>
      <c r="B95" s="77" t="s">
        <v>377</v>
      </c>
      <c r="C95" s="77" t="s">
        <v>377</v>
      </c>
      <c r="D95" s="68" t="s">
        <v>425</v>
      </c>
      <c r="E95" s="68" t="s">
        <v>426</v>
      </c>
      <c r="F95" s="70" t="s">
        <v>427</v>
      </c>
      <c r="G95" s="68" t="s">
        <v>339</v>
      </c>
      <c r="H95" s="68" t="s">
        <v>340</v>
      </c>
      <c r="I95" s="68"/>
      <c r="J95" s="68" t="s">
        <v>165</v>
      </c>
      <c r="K95" s="68" t="s">
        <v>165</v>
      </c>
      <c r="L95" s="68" t="s">
        <v>165</v>
      </c>
      <c r="M95" s="68" t="s">
        <v>163</v>
      </c>
      <c r="N95" s="68">
        <v>2020</v>
      </c>
      <c r="O95" s="68" t="s">
        <v>164</v>
      </c>
      <c r="P95" s="92" t="s">
        <v>165</v>
      </c>
      <c r="Q95" s="71" t="s">
        <v>165</v>
      </c>
      <c r="R95" s="71">
        <v>1.162</v>
      </c>
    </row>
    <row r="96" spans="1:18" ht="78" customHeight="1">
      <c r="A96" s="77" t="s">
        <v>335</v>
      </c>
      <c r="B96" s="77" t="s">
        <v>377</v>
      </c>
      <c r="C96" s="77" t="s">
        <v>377</v>
      </c>
      <c r="D96" s="68" t="s">
        <v>428</v>
      </c>
      <c r="E96" s="68" t="s">
        <v>429</v>
      </c>
      <c r="F96" s="70" t="s">
        <v>430</v>
      </c>
      <c r="G96" s="68" t="s">
        <v>339</v>
      </c>
      <c r="H96" s="68" t="s">
        <v>340</v>
      </c>
      <c r="I96" s="68"/>
      <c r="J96" s="68" t="s">
        <v>165</v>
      </c>
      <c r="K96" s="68" t="s">
        <v>165</v>
      </c>
      <c r="L96" s="68" t="s">
        <v>165</v>
      </c>
      <c r="M96" s="68" t="s">
        <v>163</v>
      </c>
      <c r="N96" s="68">
        <v>2020</v>
      </c>
      <c r="O96" s="68" t="s">
        <v>164</v>
      </c>
      <c r="P96" s="92" t="s">
        <v>165</v>
      </c>
      <c r="Q96" s="71" t="s">
        <v>165</v>
      </c>
      <c r="R96" s="71">
        <v>0.872</v>
      </c>
    </row>
    <row r="97" spans="1:18" ht="78" customHeight="1">
      <c r="A97" s="93" t="s">
        <v>347</v>
      </c>
      <c r="B97" s="77" t="s">
        <v>377</v>
      </c>
      <c r="C97" s="77" t="s">
        <v>377</v>
      </c>
      <c r="D97" s="68" t="s">
        <v>431</v>
      </c>
      <c r="E97" s="68" t="s">
        <v>432</v>
      </c>
      <c r="F97" s="70" t="s">
        <v>433</v>
      </c>
      <c r="G97" s="68" t="s">
        <v>345</v>
      </c>
      <c r="H97" s="68" t="s">
        <v>340</v>
      </c>
      <c r="I97" s="68" t="s">
        <v>346</v>
      </c>
      <c r="J97" s="68" t="s">
        <v>165</v>
      </c>
      <c r="K97" s="68" t="s">
        <v>165</v>
      </c>
      <c r="L97" s="68" t="s">
        <v>165</v>
      </c>
      <c r="M97" s="68" t="s">
        <v>163</v>
      </c>
      <c r="N97" s="68">
        <v>2020</v>
      </c>
      <c r="O97" s="68" t="s">
        <v>164</v>
      </c>
      <c r="P97" s="92" t="s">
        <v>165</v>
      </c>
      <c r="Q97" s="71" t="s">
        <v>165</v>
      </c>
      <c r="R97" s="71">
        <v>3.278</v>
      </c>
    </row>
    <row r="98" spans="1:18" ht="78" customHeight="1">
      <c r="A98" s="77" t="s">
        <v>360</v>
      </c>
      <c r="B98" s="77" t="s">
        <v>377</v>
      </c>
      <c r="C98" s="77" t="s">
        <v>377</v>
      </c>
      <c r="D98" s="68" t="s">
        <v>434</v>
      </c>
      <c r="E98" s="68" t="s">
        <v>435</v>
      </c>
      <c r="F98" s="70" t="s">
        <v>436</v>
      </c>
      <c r="G98" s="68" t="s">
        <v>339</v>
      </c>
      <c r="H98" s="68" t="s">
        <v>340</v>
      </c>
      <c r="I98" s="68"/>
      <c r="J98" s="68" t="s">
        <v>165</v>
      </c>
      <c r="K98" s="68" t="s">
        <v>165</v>
      </c>
      <c r="L98" s="68" t="s">
        <v>165</v>
      </c>
      <c r="M98" s="68" t="s">
        <v>163</v>
      </c>
      <c r="N98" s="68">
        <v>2020</v>
      </c>
      <c r="O98" s="68" t="s">
        <v>164</v>
      </c>
      <c r="P98" s="92" t="s">
        <v>165</v>
      </c>
      <c r="Q98" s="71" t="s">
        <v>165</v>
      </c>
      <c r="R98" s="71">
        <v>4.177</v>
      </c>
    </row>
    <row r="99" spans="1:18" ht="78" customHeight="1">
      <c r="A99" s="77" t="s">
        <v>335</v>
      </c>
      <c r="B99" s="77" t="s">
        <v>377</v>
      </c>
      <c r="C99" s="77" t="s">
        <v>377</v>
      </c>
      <c r="D99" s="68" t="s">
        <v>437</v>
      </c>
      <c r="E99" s="68" t="s">
        <v>438</v>
      </c>
      <c r="F99" s="70" t="s">
        <v>419</v>
      </c>
      <c r="G99" s="68" t="s">
        <v>339</v>
      </c>
      <c r="H99" s="68" t="s">
        <v>340</v>
      </c>
      <c r="I99" s="68"/>
      <c r="J99" s="68" t="s">
        <v>165</v>
      </c>
      <c r="K99" s="68" t="s">
        <v>165</v>
      </c>
      <c r="L99" s="68" t="s">
        <v>165</v>
      </c>
      <c r="M99" s="68" t="s">
        <v>163</v>
      </c>
      <c r="N99" s="68">
        <v>2020</v>
      </c>
      <c r="O99" s="68" t="s">
        <v>164</v>
      </c>
      <c r="P99" s="92" t="s">
        <v>165</v>
      </c>
      <c r="Q99" s="71" t="s">
        <v>165</v>
      </c>
      <c r="R99" s="71">
        <v>0.872</v>
      </c>
    </row>
    <row r="100" spans="1:18" ht="78" customHeight="1">
      <c r="A100" s="77" t="s">
        <v>335</v>
      </c>
      <c r="B100" s="77" t="s">
        <v>377</v>
      </c>
      <c r="C100" s="77" t="s">
        <v>377</v>
      </c>
      <c r="D100" s="68" t="s">
        <v>439</v>
      </c>
      <c r="E100" s="68" t="s">
        <v>440</v>
      </c>
      <c r="F100" s="70" t="s">
        <v>441</v>
      </c>
      <c r="G100" s="68" t="s">
        <v>339</v>
      </c>
      <c r="H100" s="68" t="s">
        <v>340</v>
      </c>
      <c r="I100" s="68"/>
      <c r="J100" s="68" t="s">
        <v>165</v>
      </c>
      <c r="K100" s="68" t="s">
        <v>165</v>
      </c>
      <c r="L100" s="68" t="s">
        <v>165</v>
      </c>
      <c r="M100" s="68" t="s">
        <v>163</v>
      </c>
      <c r="N100" s="68">
        <v>2020</v>
      </c>
      <c r="O100" s="68" t="s">
        <v>164</v>
      </c>
      <c r="P100" s="92" t="s">
        <v>165</v>
      </c>
      <c r="Q100" s="71" t="s">
        <v>165</v>
      </c>
      <c r="R100" s="71">
        <v>1.162</v>
      </c>
    </row>
    <row r="101" spans="1:18" ht="78" customHeight="1">
      <c r="A101" s="77" t="s">
        <v>381</v>
      </c>
      <c r="B101" s="77" t="s">
        <v>377</v>
      </c>
      <c r="C101" s="77" t="s">
        <v>377</v>
      </c>
      <c r="D101" s="68" t="s">
        <v>442</v>
      </c>
      <c r="E101" s="68" t="s">
        <v>443</v>
      </c>
      <c r="F101" s="70" t="s">
        <v>444</v>
      </c>
      <c r="G101" s="68" t="s">
        <v>339</v>
      </c>
      <c r="H101" s="68" t="s">
        <v>340</v>
      </c>
      <c r="I101" s="68"/>
      <c r="J101" s="68" t="s">
        <v>165</v>
      </c>
      <c r="K101" s="68" t="s">
        <v>165</v>
      </c>
      <c r="L101" s="68" t="s">
        <v>165</v>
      </c>
      <c r="M101" s="68" t="s">
        <v>163</v>
      </c>
      <c r="N101" s="68">
        <v>2020</v>
      </c>
      <c r="O101" s="68" t="s">
        <v>164</v>
      </c>
      <c r="P101" s="92" t="s">
        <v>165</v>
      </c>
      <c r="Q101" s="71" t="s">
        <v>165</v>
      </c>
      <c r="R101" s="71">
        <v>1.938</v>
      </c>
    </row>
    <row r="102" spans="1:18" ht="78" customHeight="1">
      <c r="A102" s="93" t="s">
        <v>445</v>
      </c>
      <c r="B102" s="77" t="s">
        <v>377</v>
      </c>
      <c r="C102" s="77" t="s">
        <v>377</v>
      </c>
      <c r="D102" s="68" t="s">
        <v>446</v>
      </c>
      <c r="E102" s="68" t="s">
        <v>447</v>
      </c>
      <c r="F102" s="70" t="s">
        <v>390</v>
      </c>
      <c r="G102" s="68" t="s">
        <v>345</v>
      </c>
      <c r="H102" s="68" t="s">
        <v>403</v>
      </c>
      <c r="I102" s="68" t="s">
        <v>404</v>
      </c>
      <c r="J102" s="68" t="s">
        <v>165</v>
      </c>
      <c r="K102" s="68" t="s">
        <v>165</v>
      </c>
      <c r="L102" s="68" t="s">
        <v>165</v>
      </c>
      <c r="M102" s="68" t="s">
        <v>163</v>
      </c>
      <c r="N102" s="68">
        <v>2020</v>
      </c>
      <c r="O102" s="68" t="s">
        <v>164</v>
      </c>
      <c r="P102" s="92" t="s">
        <v>165</v>
      </c>
      <c r="Q102" s="71" t="s">
        <v>165</v>
      </c>
      <c r="R102" s="71">
        <v>2.372</v>
      </c>
    </row>
    <row r="103" spans="1:18" ht="78" customHeight="1">
      <c r="A103" s="77" t="s">
        <v>335</v>
      </c>
      <c r="B103" s="77" t="s">
        <v>377</v>
      </c>
      <c r="C103" s="77" t="s">
        <v>377</v>
      </c>
      <c r="D103" s="68" t="s">
        <v>448</v>
      </c>
      <c r="E103" s="68" t="s">
        <v>449</v>
      </c>
      <c r="F103" s="70" t="s">
        <v>450</v>
      </c>
      <c r="G103" s="68" t="s">
        <v>339</v>
      </c>
      <c r="H103" s="68" t="s">
        <v>340</v>
      </c>
      <c r="I103" s="68"/>
      <c r="J103" s="68" t="s">
        <v>165</v>
      </c>
      <c r="K103" s="68" t="s">
        <v>165</v>
      </c>
      <c r="L103" s="68" t="s">
        <v>165</v>
      </c>
      <c r="M103" s="68" t="s">
        <v>163</v>
      </c>
      <c r="N103" s="68">
        <v>2020</v>
      </c>
      <c r="O103" s="68" t="s">
        <v>164</v>
      </c>
      <c r="P103" s="92" t="s">
        <v>165</v>
      </c>
      <c r="Q103" s="71" t="s">
        <v>165</v>
      </c>
      <c r="R103" s="71">
        <v>1.158</v>
      </c>
    </row>
    <row r="104" spans="1:18" ht="78" customHeight="1">
      <c r="A104" s="93" t="s">
        <v>451</v>
      </c>
      <c r="B104" s="77" t="s">
        <v>377</v>
      </c>
      <c r="C104" s="77" t="s">
        <v>377</v>
      </c>
      <c r="D104" s="68" t="s">
        <v>452</v>
      </c>
      <c r="E104" s="68" t="s">
        <v>453</v>
      </c>
      <c r="F104" s="70" t="s">
        <v>454</v>
      </c>
      <c r="G104" s="68" t="s">
        <v>345</v>
      </c>
      <c r="H104" s="68" t="s">
        <v>340</v>
      </c>
      <c r="I104" s="68" t="s">
        <v>346</v>
      </c>
      <c r="J104" s="68" t="s">
        <v>165</v>
      </c>
      <c r="K104" s="68" t="s">
        <v>165</v>
      </c>
      <c r="L104" s="68" t="s">
        <v>165</v>
      </c>
      <c r="M104" s="68" t="s">
        <v>163</v>
      </c>
      <c r="N104" s="68">
        <v>2020</v>
      </c>
      <c r="O104" s="68" t="s">
        <v>164</v>
      </c>
      <c r="P104" s="92" t="s">
        <v>165</v>
      </c>
      <c r="Q104" s="71" t="s">
        <v>165</v>
      </c>
      <c r="R104" s="71">
        <v>1.722</v>
      </c>
    </row>
    <row r="105" spans="1:18" ht="78" customHeight="1">
      <c r="A105" s="77" t="s">
        <v>335</v>
      </c>
      <c r="B105" s="77" t="s">
        <v>377</v>
      </c>
      <c r="C105" s="77" t="s">
        <v>377</v>
      </c>
      <c r="D105" s="68" t="s">
        <v>455</v>
      </c>
      <c r="E105" s="68" t="s">
        <v>456</v>
      </c>
      <c r="F105" s="70" t="s">
        <v>457</v>
      </c>
      <c r="G105" s="68" t="s">
        <v>339</v>
      </c>
      <c r="H105" s="68" t="s">
        <v>340</v>
      </c>
      <c r="I105" s="68"/>
      <c r="J105" s="68" t="s">
        <v>165</v>
      </c>
      <c r="K105" s="68" t="s">
        <v>165</v>
      </c>
      <c r="L105" s="68" t="s">
        <v>165</v>
      </c>
      <c r="M105" s="68" t="s">
        <v>163</v>
      </c>
      <c r="N105" s="68">
        <v>2020</v>
      </c>
      <c r="O105" s="68" t="s">
        <v>164</v>
      </c>
      <c r="P105" s="92" t="s">
        <v>165</v>
      </c>
      <c r="Q105" s="71" t="s">
        <v>165</v>
      </c>
      <c r="R105" s="71">
        <v>0.867</v>
      </c>
    </row>
    <row r="106" spans="1:18" ht="78" customHeight="1">
      <c r="A106" s="77" t="s">
        <v>381</v>
      </c>
      <c r="B106" s="77" t="s">
        <v>377</v>
      </c>
      <c r="C106" s="77" t="s">
        <v>377</v>
      </c>
      <c r="D106" s="68" t="s">
        <v>458</v>
      </c>
      <c r="E106" s="68" t="s">
        <v>459</v>
      </c>
      <c r="F106" s="70" t="s">
        <v>450</v>
      </c>
      <c r="G106" s="68" t="s">
        <v>339</v>
      </c>
      <c r="H106" s="68" t="s">
        <v>340</v>
      </c>
      <c r="I106" s="68"/>
      <c r="J106" s="68" t="s">
        <v>165</v>
      </c>
      <c r="K106" s="68" t="s">
        <v>165</v>
      </c>
      <c r="L106" s="68" t="s">
        <v>165</v>
      </c>
      <c r="M106" s="68" t="s">
        <v>163</v>
      </c>
      <c r="N106" s="68">
        <v>2020</v>
      </c>
      <c r="O106" s="68" t="s">
        <v>164</v>
      </c>
      <c r="P106" s="92" t="s">
        <v>165</v>
      </c>
      <c r="Q106" s="71" t="s">
        <v>165</v>
      </c>
      <c r="R106" s="71">
        <v>1.644</v>
      </c>
    </row>
    <row r="107" spans="1:18" ht="78" customHeight="1">
      <c r="A107" s="77" t="s">
        <v>335</v>
      </c>
      <c r="B107" s="77" t="s">
        <v>377</v>
      </c>
      <c r="C107" s="77" t="s">
        <v>377</v>
      </c>
      <c r="D107" s="68" t="s">
        <v>460</v>
      </c>
      <c r="E107" s="68" t="s">
        <v>461</v>
      </c>
      <c r="F107" s="70" t="s">
        <v>462</v>
      </c>
      <c r="G107" s="68" t="s">
        <v>339</v>
      </c>
      <c r="H107" s="68" t="s">
        <v>340</v>
      </c>
      <c r="I107" s="68"/>
      <c r="J107" s="68" t="s">
        <v>165</v>
      </c>
      <c r="K107" s="68" t="s">
        <v>165</v>
      </c>
      <c r="L107" s="68" t="s">
        <v>165</v>
      </c>
      <c r="M107" s="68" t="s">
        <v>163</v>
      </c>
      <c r="N107" s="68">
        <v>2020</v>
      </c>
      <c r="O107" s="68" t="s">
        <v>164</v>
      </c>
      <c r="P107" s="92" t="s">
        <v>165</v>
      </c>
      <c r="Q107" s="71" t="s">
        <v>165</v>
      </c>
      <c r="R107" s="71">
        <v>1.632</v>
      </c>
    </row>
    <row r="108" spans="1:18" ht="78" customHeight="1">
      <c r="A108" s="77" t="s">
        <v>381</v>
      </c>
      <c r="B108" s="77" t="s">
        <v>377</v>
      </c>
      <c r="C108" s="77" t="s">
        <v>377</v>
      </c>
      <c r="D108" s="68" t="s">
        <v>463</v>
      </c>
      <c r="E108" s="68" t="s">
        <v>464</v>
      </c>
      <c r="F108" s="70" t="s">
        <v>465</v>
      </c>
      <c r="G108" s="68" t="s">
        <v>339</v>
      </c>
      <c r="H108" s="68" t="s">
        <v>340</v>
      </c>
      <c r="I108" s="68"/>
      <c r="J108" s="68" t="s">
        <v>165</v>
      </c>
      <c r="K108" s="68" t="s">
        <v>165</v>
      </c>
      <c r="L108" s="68" t="s">
        <v>165</v>
      </c>
      <c r="M108" s="68" t="s">
        <v>163</v>
      </c>
      <c r="N108" s="68">
        <v>2020</v>
      </c>
      <c r="O108" s="68" t="s">
        <v>164</v>
      </c>
      <c r="P108" s="92" t="s">
        <v>165</v>
      </c>
      <c r="Q108" s="71" t="s">
        <v>165</v>
      </c>
      <c r="R108" s="71">
        <v>1.951</v>
      </c>
    </row>
    <row r="109" spans="1:18" ht="78" customHeight="1">
      <c r="A109" s="77" t="s">
        <v>381</v>
      </c>
      <c r="B109" s="77" t="s">
        <v>377</v>
      </c>
      <c r="C109" s="77" t="s">
        <v>377</v>
      </c>
      <c r="D109" s="68" t="s">
        <v>466</v>
      </c>
      <c r="E109" s="68" t="s">
        <v>467</v>
      </c>
      <c r="F109" s="70" t="s">
        <v>468</v>
      </c>
      <c r="G109" s="68" t="s">
        <v>339</v>
      </c>
      <c r="H109" s="68" t="s">
        <v>340</v>
      </c>
      <c r="I109" s="68"/>
      <c r="J109" s="68" t="s">
        <v>165</v>
      </c>
      <c r="K109" s="68" t="s">
        <v>165</v>
      </c>
      <c r="L109" s="68" t="s">
        <v>165</v>
      </c>
      <c r="M109" s="68" t="s">
        <v>163</v>
      </c>
      <c r="N109" s="68">
        <v>2020</v>
      </c>
      <c r="O109" s="68" t="s">
        <v>164</v>
      </c>
      <c r="P109" s="92" t="s">
        <v>165</v>
      </c>
      <c r="Q109" s="71" t="s">
        <v>165</v>
      </c>
      <c r="R109" s="71">
        <v>1.951</v>
      </c>
    </row>
    <row r="110" spans="1:18" ht="78" customHeight="1">
      <c r="A110" s="77" t="s">
        <v>335</v>
      </c>
      <c r="B110" s="77" t="s">
        <v>377</v>
      </c>
      <c r="C110" s="77" t="s">
        <v>377</v>
      </c>
      <c r="D110" s="68" t="s">
        <v>469</v>
      </c>
      <c r="E110" s="68" t="s">
        <v>470</v>
      </c>
      <c r="F110" s="70" t="s">
        <v>468</v>
      </c>
      <c r="G110" s="68" t="s">
        <v>339</v>
      </c>
      <c r="H110" s="68" t="s">
        <v>340</v>
      </c>
      <c r="I110" s="68"/>
      <c r="J110" s="68" t="s">
        <v>165</v>
      </c>
      <c r="K110" s="68" t="s">
        <v>165</v>
      </c>
      <c r="L110" s="68" t="s">
        <v>165</v>
      </c>
      <c r="M110" s="68" t="s">
        <v>163</v>
      </c>
      <c r="N110" s="68">
        <v>2020</v>
      </c>
      <c r="O110" s="68" t="s">
        <v>164</v>
      </c>
      <c r="P110" s="92" t="s">
        <v>165</v>
      </c>
      <c r="Q110" s="71" t="s">
        <v>165</v>
      </c>
      <c r="R110" s="71">
        <v>1.496</v>
      </c>
    </row>
    <row r="111" spans="1:18" ht="78" customHeight="1">
      <c r="A111" s="93" t="s">
        <v>471</v>
      </c>
      <c r="B111" s="77" t="s">
        <v>377</v>
      </c>
      <c r="C111" s="77" t="s">
        <v>377</v>
      </c>
      <c r="D111" s="68" t="s">
        <v>472</v>
      </c>
      <c r="E111" s="68" t="s">
        <v>473</v>
      </c>
      <c r="F111" s="70" t="s">
        <v>427</v>
      </c>
      <c r="G111" s="68" t="s">
        <v>345</v>
      </c>
      <c r="H111" s="68" t="s">
        <v>340</v>
      </c>
      <c r="I111" s="68" t="s">
        <v>346</v>
      </c>
      <c r="J111" s="68" t="s">
        <v>165</v>
      </c>
      <c r="K111" s="68" t="s">
        <v>165</v>
      </c>
      <c r="L111" s="68" t="s">
        <v>165</v>
      </c>
      <c r="M111" s="68" t="s">
        <v>163</v>
      </c>
      <c r="N111" s="68">
        <v>2020</v>
      </c>
      <c r="O111" s="68" t="s">
        <v>164</v>
      </c>
      <c r="P111" s="92" t="s">
        <v>165</v>
      </c>
      <c r="Q111" s="71" t="s">
        <v>165</v>
      </c>
      <c r="R111" s="71">
        <v>3.519</v>
      </c>
    </row>
    <row r="112" spans="1:18" ht="78" customHeight="1">
      <c r="A112" s="77" t="s">
        <v>360</v>
      </c>
      <c r="B112" s="77" t="s">
        <v>377</v>
      </c>
      <c r="C112" s="77" t="s">
        <v>377</v>
      </c>
      <c r="D112" s="68" t="s">
        <v>474</v>
      </c>
      <c r="E112" s="68" t="s">
        <v>475</v>
      </c>
      <c r="F112" s="70" t="s">
        <v>465</v>
      </c>
      <c r="G112" s="68" t="s">
        <v>339</v>
      </c>
      <c r="H112" s="68" t="s">
        <v>340</v>
      </c>
      <c r="I112" s="68"/>
      <c r="J112" s="68" t="s">
        <v>165</v>
      </c>
      <c r="K112" s="68" t="s">
        <v>165</v>
      </c>
      <c r="L112" s="68" t="s">
        <v>165</v>
      </c>
      <c r="M112" s="68" t="s">
        <v>163</v>
      </c>
      <c r="N112" s="68">
        <v>2020</v>
      </c>
      <c r="O112" s="68" t="s">
        <v>164</v>
      </c>
      <c r="P112" s="92" t="s">
        <v>165</v>
      </c>
      <c r="Q112" s="71" t="s">
        <v>165</v>
      </c>
      <c r="R112" s="71">
        <v>3.139</v>
      </c>
    </row>
    <row r="113" spans="1:18" ht="78" customHeight="1">
      <c r="A113" s="77" t="s">
        <v>335</v>
      </c>
      <c r="B113" s="77" t="s">
        <v>377</v>
      </c>
      <c r="C113" s="77" t="s">
        <v>377</v>
      </c>
      <c r="D113" s="68" t="s">
        <v>476</v>
      </c>
      <c r="E113" s="68" t="s">
        <v>477</v>
      </c>
      <c r="F113" s="70" t="s">
        <v>478</v>
      </c>
      <c r="G113" s="68" t="s">
        <v>339</v>
      </c>
      <c r="H113" s="68" t="s">
        <v>340</v>
      </c>
      <c r="I113" s="68"/>
      <c r="J113" s="68" t="s">
        <v>165</v>
      </c>
      <c r="K113" s="68" t="s">
        <v>165</v>
      </c>
      <c r="L113" s="68" t="s">
        <v>165</v>
      </c>
      <c r="M113" s="68" t="s">
        <v>163</v>
      </c>
      <c r="N113" s="68">
        <v>2020</v>
      </c>
      <c r="O113" s="68" t="s">
        <v>164</v>
      </c>
      <c r="P113" s="92" t="s">
        <v>165</v>
      </c>
      <c r="Q113" s="71" t="s">
        <v>165</v>
      </c>
      <c r="R113" s="71">
        <v>0.871</v>
      </c>
    </row>
    <row r="114" spans="1:18" ht="78" customHeight="1">
      <c r="A114" s="93" t="s">
        <v>451</v>
      </c>
      <c r="B114" s="77" t="s">
        <v>377</v>
      </c>
      <c r="C114" s="77" t="s">
        <v>377</v>
      </c>
      <c r="D114" s="68" t="s">
        <v>479</v>
      </c>
      <c r="E114" s="68" t="s">
        <v>480</v>
      </c>
      <c r="F114" s="70" t="s">
        <v>481</v>
      </c>
      <c r="G114" s="68" t="s">
        <v>345</v>
      </c>
      <c r="H114" s="68" t="s">
        <v>340</v>
      </c>
      <c r="I114" s="68" t="s">
        <v>346</v>
      </c>
      <c r="J114" s="68" t="s">
        <v>165</v>
      </c>
      <c r="K114" s="68" t="s">
        <v>165</v>
      </c>
      <c r="L114" s="68" t="s">
        <v>165</v>
      </c>
      <c r="M114" s="68" t="s">
        <v>163</v>
      </c>
      <c r="N114" s="68">
        <v>2020</v>
      </c>
      <c r="O114" s="68" t="s">
        <v>164</v>
      </c>
      <c r="P114" s="92" t="s">
        <v>165</v>
      </c>
      <c r="Q114" s="71" t="s">
        <v>165</v>
      </c>
      <c r="R114" s="71">
        <v>2.037</v>
      </c>
    </row>
    <row r="115" spans="1:18" ht="78" customHeight="1">
      <c r="A115" s="96" t="s">
        <v>482</v>
      </c>
      <c r="B115" s="77" t="s">
        <v>266</v>
      </c>
      <c r="C115" s="77" t="s">
        <v>266</v>
      </c>
      <c r="D115" s="97" t="s">
        <v>483</v>
      </c>
      <c r="E115" s="98" t="s">
        <v>484</v>
      </c>
      <c r="F115" s="99" t="s">
        <v>485</v>
      </c>
      <c r="G115" s="68" t="s">
        <v>345</v>
      </c>
      <c r="H115" s="68" t="s">
        <v>340</v>
      </c>
      <c r="I115" s="68" t="s">
        <v>346</v>
      </c>
      <c r="J115" s="68" t="s">
        <v>165</v>
      </c>
      <c r="K115" s="68" t="s">
        <v>165</v>
      </c>
      <c r="L115" s="68" t="s">
        <v>165</v>
      </c>
      <c r="M115" s="68" t="s">
        <v>163</v>
      </c>
      <c r="N115" s="68">
        <v>2021</v>
      </c>
      <c r="O115" s="68" t="s">
        <v>164</v>
      </c>
      <c r="P115" s="92" t="s">
        <v>165</v>
      </c>
      <c r="Q115" s="71" t="s">
        <v>165</v>
      </c>
      <c r="R115" s="100">
        <v>8.154</v>
      </c>
    </row>
    <row r="116" spans="1:18" ht="95.25" customHeight="1">
      <c r="A116" s="93" t="s">
        <v>451</v>
      </c>
      <c r="B116" s="77" t="s">
        <v>266</v>
      </c>
      <c r="C116" s="77" t="s">
        <v>266</v>
      </c>
      <c r="D116" s="78" t="s">
        <v>226</v>
      </c>
      <c r="E116" s="78" t="s">
        <v>227</v>
      </c>
      <c r="F116" s="79" t="s">
        <v>228</v>
      </c>
      <c r="G116" s="68" t="s">
        <v>345</v>
      </c>
      <c r="H116" s="68" t="s">
        <v>340</v>
      </c>
      <c r="I116" s="68" t="s">
        <v>346</v>
      </c>
      <c r="J116" s="68" t="s">
        <v>165</v>
      </c>
      <c r="K116" s="68" t="s">
        <v>165</v>
      </c>
      <c r="L116" s="68" t="s">
        <v>165</v>
      </c>
      <c r="M116" s="68" t="s">
        <v>163</v>
      </c>
      <c r="N116" s="68">
        <v>2021</v>
      </c>
      <c r="O116" s="68" t="s">
        <v>164</v>
      </c>
      <c r="P116" s="92" t="s">
        <v>165</v>
      </c>
      <c r="Q116" s="71" t="s">
        <v>165</v>
      </c>
      <c r="R116" s="100">
        <v>6.693</v>
      </c>
    </row>
    <row r="117" spans="1:18" ht="78" customHeight="1">
      <c r="A117" s="93" t="s">
        <v>451</v>
      </c>
      <c r="B117" s="77" t="s">
        <v>153</v>
      </c>
      <c r="C117" s="77" t="s">
        <v>153</v>
      </c>
      <c r="D117" s="78" t="s">
        <v>230</v>
      </c>
      <c r="E117" s="78" t="s">
        <v>231</v>
      </c>
      <c r="F117" s="80" t="s">
        <v>232</v>
      </c>
      <c r="G117" s="68" t="s">
        <v>345</v>
      </c>
      <c r="H117" s="68" t="s">
        <v>340</v>
      </c>
      <c r="I117" s="68" t="s">
        <v>346</v>
      </c>
      <c r="J117" s="68" t="s">
        <v>165</v>
      </c>
      <c r="K117" s="68" t="s">
        <v>165</v>
      </c>
      <c r="L117" s="68" t="s">
        <v>165</v>
      </c>
      <c r="M117" s="68" t="s">
        <v>163</v>
      </c>
      <c r="N117" s="68">
        <v>2021</v>
      </c>
      <c r="O117" s="68" t="s">
        <v>164</v>
      </c>
      <c r="P117" s="92" t="s">
        <v>165</v>
      </c>
      <c r="Q117" s="71" t="s">
        <v>165</v>
      </c>
      <c r="R117" s="100">
        <v>4.606</v>
      </c>
    </row>
    <row r="118" spans="1:18" ht="95.25" customHeight="1">
      <c r="A118" s="93" t="s">
        <v>451</v>
      </c>
      <c r="B118" s="77" t="s">
        <v>153</v>
      </c>
      <c r="C118" s="77" t="s">
        <v>153</v>
      </c>
      <c r="D118" s="78" t="s">
        <v>486</v>
      </c>
      <c r="E118" s="78" t="s">
        <v>487</v>
      </c>
      <c r="F118" s="79" t="s">
        <v>488</v>
      </c>
      <c r="G118" s="68" t="s">
        <v>345</v>
      </c>
      <c r="H118" s="68" t="s">
        <v>340</v>
      </c>
      <c r="I118" s="68" t="s">
        <v>346</v>
      </c>
      <c r="J118" s="68" t="s">
        <v>165</v>
      </c>
      <c r="K118" s="68" t="s">
        <v>165</v>
      </c>
      <c r="L118" s="68" t="s">
        <v>165</v>
      </c>
      <c r="M118" s="68" t="s">
        <v>163</v>
      </c>
      <c r="N118" s="68">
        <v>2021</v>
      </c>
      <c r="O118" s="68" t="s">
        <v>164</v>
      </c>
      <c r="P118" s="92" t="s">
        <v>165</v>
      </c>
      <c r="Q118" s="71" t="s">
        <v>165</v>
      </c>
      <c r="R118" s="100">
        <v>11.59</v>
      </c>
    </row>
    <row r="119" spans="1:18" ht="78" customHeight="1">
      <c r="A119" s="96" t="s">
        <v>482</v>
      </c>
      <c r="B119" s="77" t="s">
        <v>153</v>
      </c>
      <c r="C119" s="77" t="s">
        <v>153</v>
      </c>
      <c r="D119" s="82" t="s">
        <v>489</v>
      </c>
      <c r="E119" s="98" t="s">
        <v>490</v>
      </c>
      <c r="F119" s="83" t="s">
        <v>491</v>
      </c>
      <c r="G119" s="68" t="s">
        <v>345</v>
      </c>
      <c r="H119" s="68" t="s">
        <v>340</v>
      </c>
      <c r="I119" s="68" t="s">
        <v>346</v>
      </c>
      <c r="J119" s="68" t="s">
        <v>165</v>
      </c>
      <c r="K119" s="68" t="s">
        <v>165</v>
      </c>
      <c r="L119" s="68" t="s">
        <v>165</v>
      </c>
      <c r="M119" s="68" t="s">
        <v>163</v>
      </c>
      <c r="N119" s="68">
        <v>2021</v>
      </c>
      <c r="O119" s="68" t="s">
        <v>164</v>
      </c>
      <c r="P119" s="92" t="s">
        <v>165</v>
      </c>
      <c r="Q119" s="71" t="s">
        <v>165</v>
      </c>
      <c r="R119" s="100">
        <v>8.749</v>
      </c>
    </row>
    <row r="120" spans="1:18" ht="78" customHeight="1">
      <c r="A120" s="96" t="s">
        <v>482</v>
      </c>
      <c r="B120" s="77" t="s">
        <v>153</v>
      </c>
      <c r="C120" s="77" t="s">
        <v>153</v>
      </c>
      <c r="D120" s="82" t="s">
        <v>492</v>
      </c>
      <c r="E120" s="82" t="s">
        <v>493</v>
      </c>
      <c r="F120" s="83" t="s">
        <v>494</v>
      </c>
      <c r="G120" s="68" t="s">
        <v>345</v>
      </c>
      <c r="H120" s="68" t="s">
        <v>340</v>
      </c>
      <c r="I120" s="68" t="s">
        <v>346</v>
      </c>
      <c r="J120" s="68" t="s">
        <v>165</v>
      </c>
      <c r="K120" s="68" t="s">
        <v>165</v>
      </c>
      <c r="L120" s="68" t="s">
        <v>165</v>
      </c>
      <c r="M120" s="68" t="s">
        <v>163</v>
      </c>
      <c r="N120" s="68">
        <v>2021</v>
      </c>
      <c r="O120" s="68" t="s">
        <v>164</v>
      </c>
      <c r="P120" s="92" t="s">
        <v>165</v>
      </c>
      <c r="Q120" s="71" t="s">
        <v>165</v>
      </c>
      <c r="R120" s="100">
        <v>8.048</v>
      </c>
    </row>
    <row r="121" spans="1:18" ht="78" customHeight="1">
      <c r="A121" s="96" t="s">
        <v>495</v>
      </c>
      <c r="B121" s="77" t="s">
        <v>153</v>
      </c>
      <c r="C121" s="77" t="s">
        <v>153</v>
      </c>
      <c r="D121" s="101" t="s">
        <v>496</v>
      </c>
      <c r="E121" s="78" t="s">
        <v>497</v>
      </c>
      <c r="F121" s="85" t="s">
        <v>498</v>
      </c>
      <c r="G121" s="68" t="s">
        <v>339</v>
      </c>
      <c r="H121" s="68" t="s">
        <v>340</v>
      </c>
      <c r="I121" s="68"/>
      <c r="J121" s="68" t="s">
        <v>165</v>
      </c>
      <c r="K121" s="68" t="s">
        <v>165</v>
      </c>
      <c r="L121" s="68" t="s">
        <v>165</v>
      </c>
      <c r="M121" s="68" t="s">
        <v>163</v>
      </c>
      <c r="N121" s="68">
        <v>2021</v>
      </c>
      <c r="O121" s="68" t="s">
        <v>164</v>
      </c>
      <c r="P121" s="92" t="s">
        <v>165</v>
      </c>
      <c r="Q121" s="71" t="s">
        <v>165</v>
      </c>
      <c r="R121" s="100">
        <v>4.889</v>
      </c>
    </row>
    <row r="122" spans="1:18" ht="78" customHeight="1">
      <c r="A122" s="96" t="s">
        <v>495</v>
      </c>
      <c r="B122" s="77" t="s">
        <v>153</v>
      </c>
      <c r="C122" s="77" t="s">
        <v>153</v>
      </c>
      <c r="D122" s="78" t="s">
        <v>234</v>
      </c>
      <c r="E122" s="78" t="s">
        <v>235</v>
      </c>
      <c r="F122" s="81" t="s">
        <v>236</v>
      </c>
      <c r="G122" s="68" t="s">
        <v>339</v>
      </c>
      <c r="H122" s="68" t="s">
        <v>340</v>
      </c>
      <c r="I122" s="68"/>
      <c r="J122" s="68" t="s">
        <v>165</v>
      </c>
      <c r="K122" s="68" t="s">
        <v>165</v>
      </c>
      <c r="L122" s="68" t="s">
        <v>165</v>
      </c>
      <c r="M122" s="68" t="s">
        <v>163</v>
      </c>
      <c r="N122" s="68">
        <v>2021</v>
      </c>
      <c r="O122" s="68" t="s">
        <v>164</v>
      </c>
      <c r="P122" s="92" t="s">
        <v>165</v>
      </c>
      <c r="Q122" s="71" t="s">
        <v>165</v>
      </c>
      <c r="R122" s="100">
        <v>4.728</v>
      </c>
    </row>
    <row r="123" spans="1:18" ht="78" customHeight="1">
      <c r="A123" s="102" t="s">
        <v>499</v>
      </c>
      <c r="B123" s="77" t="s">
        <v>153</v>
      </c>
      <c r="C123" s="77" t="s">
        <v>153</v>
      </c>
      <c r="D123" s="78" t="s">
        <v>500</v>
      </c>
      <c r="E123" s="84" t="s">
        <v>501</v>
      </c>
      <c r="F123" s="85" t="s">
        <v>502</v>
      </c>
      <c r="G123" s="68" t="s">
        <v>345</v>
      </c>
      <c r="H123" s="68" t="s">
        <v>340</v>
      </c>
      <c r="I123" s="68" t="s">
        <v>346</v>
      </c>
      <c r="J123" s="68" t="s">
        <v>165</v>
      </c>
      <c r="K123" s="68" t="s">
        <v>165</v>
      </c>
      <c r="L123" s="68" t="s">
        <v>165</v>
      </c>
      <c r="M123" s="68" t="s">
        <v>163</v>
      </c>
      <c r="N123" s="68">
        <v>2021</v>
      </c>
      <c r="O123" s="68" t="s">
        <v>164</v>
      </c>
      <c r="P123" s="92" t="s">
        <v>165</v>
      </c>
      <c r="Q123" s="71" t="s">
        <v>165</v>
      </c>
      <c r="R123" s="100">
        <v>7.922</v>
      </c>
    </row>
    <row r="124" spans="1:18" ht="107.25" customHeight="1">
      <c r="A124" s="96" t="s">
        <v>495</v>
      </c>
      <c r="B124" s="77" t="s">
        <v>153</v>
      </c>
      <c r="C124" s="77" t="s">
        <v>153</v>
      </c>
      <c r="D124" s="78" t="s">
        <v>503</v>
      </c>
      <c r="E124" s="78" t="s">
        <v>504</v>
      </c>
      <c r="F124" s="79" t="s">
        <v>505</v>
      </c>
      <c r="G124" s="68" t="s">
        <v>339</v>
      </c>
      <c r="H124" s="68" t="s">
        <v>340</v>
      </c>
      <c r="I124" s="68"/>
      <c r="J124" s="68" t="s">
        <v>165</v>
      </c>
      <c r="K124" s="68" t="s">
        <v>165</v>
      </c>
      <c r="L124" s="68" t="s">
        <v>165</v>
      </c>
      <c r="M124" s="68" t="s">
        <v>163</v>
      </c>
      <c r="N124" s="68">
        <v>2021</v>
      </c>
      <c r="O124" s="68" t="s">
        <v>164</v>
      </c>
      <c r="P124" s="92" t="s">
        <v>165</v>
      </c>
      <c r="Q124" s="71" t="s">
        <v>165</v>
      </c>
      <c r="R124" s="100">
        <v>4.575</v>
      </c>
    </row>
    <row r="125" spans="1:18" ht="78" customHeight="1">
      <c r="A125" s="96" t="s">
        <v>495</v>
      </c>
      <c r="B125" s="77" t="s">
        <v>153</v>
      </c>
      <c r="C125" s="77" t="s">
        <v>153</v>
      </c>
      <c r="D125" s="78" t="s">
        <v>506</v>
      </c>
      <c r="E125" s="78" t="s">
        <v>507</v>
      </c>
      <c r="F125" s="79" t="s">
        <v>508</v>
      </c>
      <c r="G125" s="68" t="s">
        <v>339</v>
      </c>
      <c r="H125" s="68" t="s">
        <v>340</v>
      </c>
      <c r="I125" s="68"/>
      <c r="J125" s="68" t="s">
        <v>165</v>
      </c>
      <c r="K125" s="68" t="s">
        <v>165</v>
      </c>
      <c r="L125" s="68" t="s">
        <v>165</v>
      </c>
      <c r="M125" s="68" t="s">
        <v>163</v>
      </c>
      <c r="N125" s="68">
        <v>2021</v>
      </c>
      <c r="O125" s="68" t="s">
        <v>164</v>
      </c>
      <c r="P125" s="92" t="s">
        <v>165</v>
      </c>
      <c r="Q125" s="71" t="s">
        <v>165</v>
      </c>
      <c r="R125" s="100">
        <v>3.981</v>
      </c>
    </row>
    <row r="126" spans="1:18" ht="78" customHeight="1">
      <c r="A126" s="96" t="s">
        <v>482</v>
      </c>
      <c r="B126" s="77" t="s">
        <v>153</v>
      </c>
      <c r="C126" s="77" t="s">
        <v>153</v>
      </c>
      <c r="D126" s="82" t="s">
        <v>238</v>
      </c>
      <c r="E126" s="82" t="s">
        <v>239</v>
      </c>
      <c r="F126" s="83" t="s">
        <v>240</v>
      </c>
      <c r="G126" s="68" t="s">
        <v>345</v>
      </c>
      <c r="H126" s="68" t="s">
        <v>340</v>
      </c>
      <c r="I126" s="68" t="s">
        <v>346</v>
      </c>
      <c r="J126" s="68" t="s">
        <v>165</v>
      </c>
      <c r="K126" s="68" t="s">
        <v>165</v>
      </c>
      <c r="L126" s="68" t="s">
        <v>165</v>
      </c>
      <c r="M126" s="68" t="s">
        <v>163</v>
      </c>
      <c r="N126" s="68">
        <v>2021</v>
      </c>
      <c r="O126" s="68" t="s">
        <v>164</v>
      </c>
      <c r="P126" s="92" t="s">
        <v>165</v>
      </c>
      <c r="Q126" s="71" t="s">
        <v>165</v>
      </c>
      <c r="R126" s="100">
        <v>6.464</v>
      </c>
    </row>
    <row r="127" spans="1:18" ht="78" customHeight="1">
      <c r="A127" s="96" t="s">
        <v>495</v>
      </c>
      <c r="B127" s="77" t="s">
        <v>153</v>
      </c>
      <c r="C127" s="77" t="s">
        <v>153</v>
      </c>
      <c r="D127" s="78" t="s">
        <v>509</v>
      </c>
      <c r="E127" s="78" t="s">
        <v>510</v>
      </c>
      <c r="F127" s="81" t="s">
        <v>511</v>
      </c>
      <c r="G127" s="68" t="s">
        <v>339</v>
      </c>
      <c r="H127" s="68" t="s">
        <v>340</v>
      </c>
      <c r="I127" s="68"/>
      <c r="J127" s="68" t="s">
        <v>165</v>
      </c>
      <c r="K127" s="68" t="s">
        <v>165</v>
      </c>
      <c r="L127" s="68" t="s">
        <v>165</v>
      </c>
      <c r="M127" s="68" t="s">
        <v>163</v>
      </c>
      <c r="N127" s="68">
        <v>2021</v>
      </c>
      <c r="O127" s="68" t="s">
        <v>164</v>
      </c>
      <c r="P127" s="92" t="s">
        <v>165</v>
      </c>
      <c r="Q127" s="71" t="s">
        <v>165</v>
      </c>
      <c r="R127" s="100">
        <v>5.087</v>
      </c>
    </row>
    <row r="128" spans="1:18" ht="78" customHeight="1">
      <c r="A128" s="102" t="s">
        <v>499</v>
      </c>
      <c r="B128" s="77" t="s">
        <v>153</v>
      </c>
      <c r="C128" s="77" t="s">
        <v>153</v>
      </c>
      <c r="D128" s="82" t="s">
        <v>242</v>
      </c>
      <c r="E128" s="82" t="s">
        <v>243</v>
      </c>
      <c r="F128" s="83" t="s">
        <v>244</v>
      </c>
      <c r="G128" s="68" t="s">
        <v>345</v>
      </c>
      <c r="H128" s="68" t="s">
        <v>340</v>
      </c>
      <c r="I128" s="68" t="s">
        <v>346</v>
      </c>
      <c r="J128" s="68" t="s">
        <v>165</v>
      </c>
      <c r="K128" s="68" t="s">
        <v>165</v>
      </c>
      <c r="L128" s="68" t="s">
        <v>165</v>
      </c>
      <c r="M128" s="68" t="s">
        <v>163</v>
      </c>
      <c r="N128" s="68">
        <v>2021</v>
      </c>
      <c r="O128" s="68" t="s">
        <v>164</v>
      </c>
      <c r="P128" s="92" t="s">
        <v>165</v>
      </c>
      <c r="Q128" s="71" t="s">
        <v>165</v>
      </c>
      <c r="R128" s="100">
        <v>6.773</v>
      </c>
    </row>
    <row r="129" spans="1:18" ht="78" customHeight="1">
      <c r="A129" s="96" t="s">
        <v>495</v>
      </c>
      <c r="B129" s="77" t="s">
        <v>153</v>
      </c>
      <c r="C129" s="77" t="s">
        <v>153</v>
      </c>
      <c r="D129" s="78" t="s">
        <v>246</v>
      </c>
      <c r="E129" s="78" t="s">
        <v>247</v>
      </c>
      <c r="F129" s="81" t="s">
        <v>248</v>
      </c>
      <c r="G129" s="68" t="s">
        <v>339</v>
      </c>
      <c r="H129" s="68" t="s">
        <v>340</v>
      </c>
      <c r="I129" s="68"/>
      <c r="J129" s="68" t="s">
        <v>165</v>
      </c>
      <c r="K129" s="68" t="s">
        <v>165</v>
      </c>
      <c r="L129" s="68" t="s">
        <v>165</v>
      </c>
      <c r="M129" s="68" t="s">
        <v>163</v>
      </c>
      <c r="N129" s="68">
        <v>2021</v>
      </c>
      <c r="O129" s="68" t="s">
        <v>164</v>
      </c>
      <c r="P129" s="92" t="s">
        <v>165</v>
      </c>
      <c r="Q129" s="71" t="s">
        <v>165</v>
      </c>
      <c r="R129" s="100">
        <v>4.553</v>
      </c>
    </row>
    <row r="130" spans="1:18" ht="78" customHeight="1">
      <c r="A130" s="93" t="s">
        <v>451</v>
      </c>
      <c r="B130" s="77" t="s">
        <v>153</v>
      </c>
      <c r="C130" s="77" t="s">
        <v>153</v>
      </c>
      <c r="D130" s="78" t="s">
        <v>512</v>
      </c>
      <c r="E130" s="78" t="s">
        <v>513</v>
      </c>
      <c r="F130" s="85" t="s">
        <v>514</v>
      </c>
      <c r="G130" s="68" t="s">
        <v>345</v>
      </c>
      <c r="H130" s="68" t="s">
        <v>340</v>
      </c>
      <c r="I130" s="68" t="s">
        <v>346</v>
      </c>
      <c r="J130" s="68" t="s">
        <v>165</v>
      </c>
      <c r="K130" s="68" t="s">
        <v>165</v>
      </c>
      <c r="L130" s="68" t="s">
        <v>165</v>
      </c>
      <c r="M130" s="68" t="s">
        <v>163</v>
      </c>
      <c r="N130" s="68">
        <v>2021</v>
      </c>
      <c r="O130" s="68" t="s">
        <v>164</v>
      </c>
      <c r="P130" s="92" t="s">
        <v>165</v>
      </c>
      <c r="Q130" s="71" t="s">
        <v>165</v>
      </c>
      <c r="R130" s="100">
        <v>6.513</v>
      </c>
    </row>
    <row r="131" spans="1:18" ht="78" customHeight="1">
      <c r="A131" s="96" t="s">
        <v>495</v>
      </c>
      <c r="B131" s="77" t="s">
        <v>153</v>
      </c>
      <c r="C131" s="77" t="s">
        <v>153</v>
      </c>
      <c r="D131" s="82" t="s">
        <v>250</v>
      </c>
      <c r="E131" s="82" t="s">
        <v>251</v>
      </c>
      <c r="F131" s="83" t="s">
        <v>252</v>
      </c>
      <c r="G131" s="68" t="s">
        <v>339</v>
      </c>
      <c r="H131" s="68" t="s">
        <v>340</v>
      </c>
      <c r="I131" s="68"/>
      <c r="J131" s="68" t="s">
        <v>165</v>
      </c>
      <c r="K131" s="68" t="s">
        <v>165</v>
      </c>
      <c r="L131" s="68" t="s">
        <v>165</v>
      </c>
      <c r="M131" s="68" t="s">
        <v>163</v>
      </c>
      <c r="N131" s="68">
        <v>2021</v>
      </c>
      <c r="O131" s="68" t="s">
        <v>164</v>
      </c>
      <c r="P131" s="92" t="s">
        <v>165</v>
      </c>
      <c r="Q131" s="71" t="s">
        <v>165</v>
      </c>
      <c r="R131" s="100">
        <v>5.218</v>
      </c>
    </row>
    <row r="132" spans="1:18" ht="78" customHeight="1">
      <c r="A132" s="77" t="s">
        <v>515</v>
      </c>
      <c r="B132" s="77" t="s">
        <v>153</v>
      </c>
      <c r="C132" s="77" t="s">
        <v>153</v>
      </c>
      <c r="D132" s="82" t="s">
        <v>254</v>
      </c>
      <c r="E132" s="82" t="s">
        <v>255</v>
      </c>
      <c r="F132" s="83" t="s">
        <v>256</v>
      </c>
      <c r="G132" s="68" t="s">
        <v>339</v>
      </c>
      <c r="H132" s="68" t="s">
        <v>340</v>
      </c>
      <c r="I132" s="68"/>
      <c r="J132" s="68" t="s">
        <v>165</v>
      </c>
      <c r="K132" s="68" t="s">
        <v>165</v>
      </c>
      <c r="L132" s="68" t="s">
        <v>165</v>
      </c>
      <c r="M132" s="68" t="s">
        <v>163</v>
      </c>
      <c r="N132" s="68">
        <v>2021</v>
      </c>
      <c r="O132" s="68" t="s">
        <v>164</v>
      </c>
      <c r="P132" s="92" t="s">
        <v>165</v>
      </c>
      <c r="Q132" s="71" t="s">
        <v>165</v>
      </c>
      <c r="R132" s="100">
        <v>4.348</v>
      </c>
    </row>
    <row r="133" spans="1:18" ht="78" customHeight="1">
      <c r="A133" s="96" t="s">
        <v>495</v>
      </c>
      <c r="B133" s="77" t="s">
        <v>153</v>
      </c>
      <c r="C133" s="77" t="s">
        <v>153</v>
      </c>
      <c r="D133" s="82" t="s">
        <v>516</v>
      </c>
      <c r="E133" s="82" t="s">
        <v>517</v>
      </c>
      <c r="F133" s="83" t="s">
        <v>518</v>
      </c>
      <c r="G133" s="68" t="s">
        <v>339</v>
      </c>
      <c r="H133" s="68" t="s">
        <v>340</v>
      </c>
      <c r="I133" s="68"/>
      <c r="J133" s="68" t="s">
        <v>165</v>
      </c>
      <c r="K133" s="68" t="s">
        <v>165</v>
      </c>
      <c r="L133" s="68" t="s">
        <v>165</v>
      </c>
      <c r="M133" s="68" t="s">
        <v>163</v>
      </c>
      <c r="N133" s="68">
        <v>2021</v>
      </c>
      <c r="O133" s="68" t="s">
        <v>164</v>
      </c>
      <c r="P133" s="92" t="s">
        <v>165</v>
      </c>
      <c r="Q133" s="71" t="s">
        <v>165</v>
      </c>
      <c r="R133" s="100">
        <v>4.667</v>
      </c>
    </row>
    <row r="134" spans="1:18" ht="78" customHeight="1">
      <c r="A134" s="96" t="s">
        <v>495</v>
      </c>
      <c r="B134" s="77" t="s">
        <v>153</v>
      </c>
      <c r="C134" s="77" t="s">
        <v>153</v>
      </c>
      <c r="D134" s="78" t="s">
        <v>519</v>
      </c>
      <c r="E134" s="78" t="s">
        <v>520</v>
      </c>
      <c r="F134" s="81" t="s">
        <v>521</v>
      </c>
      <c r="G134" s="68" t="s">
        <v>339</v>
      </c>
      <c r="H134" s="68" t="s">
        <v>340</v>
      </c>
      <c r="I134" s="68"/>
      <c r="J134" s="68" t="s">
        <v>165</v>
      </c>
      <c r="K134" s="68" t="s">
        <v>165</v>
      </c>
      <c r="L134" s="68" t="s">
        <v>165</v>
      </c>
      <c r="M134" s="68" t="s">
        <v>163</v>
      </c>
      <c r="N134" s="68">
        <v>2021</v>
      </c>
      <c r="O134" s="68" t="s">
        <v>164</v>
      </c>
      <c r="P134" s="92" t="s">
        <v>165</v>
      </c>
      <c r="Q134" s="71" t="s">
        <v>165</v>
      </c>
      <c r="R134" s="100">
        <v>4.534</v>
      </c>
    </row>
    <row r="135" spans="1:18" ht="110.25" customHeight="1">
      <c r="A135" s="93" t="s">
        <v>451</v>
      </c>
      <c r="B135" s="77" t="s">
        <v>153</v>
      </c>
      <c r="C135" s="77" t="s">
        <v>153</v>
      </c>
      <c r="D135" s="78" t="s">
        <v>522</v>
      </c>
      <c r="E135" s="78" t="s">
        <v>523</v>
      </c>
      <c r="F135" s="81" t="s">
        <v>524</v>
      </c>
      <c r="G135" s="68" t="s">
        <v>345</v>
      </c>
      <c r="H135" s="68" t="s">
        <v>340</v>
      </c>
      <c r="I135" s="68" t="s">
        <v>346</v>
      </c>
      <c r="J135" s="68" t="s">
        <v>165</v>
      </c>
      <c r="K135" s="68" t="s">
        <v>165</v>
      </c>
      <c r="L135" s="68" t="s">
        <v>165</v>
      </c>
      <c r="M135" s="68" t="s">
        <v>163</v>
      </c>
      <c r="N135" s="68">
        <v>2021</v>
      </c>
      <c r="O135" s="68" t="s">
        <v>164</v>
      </c>
      <c r="P135" s="92" t="s">
        <v>165</v>
      </c>
      <c r="Q135" s="71" t="s">
        <v>165</v>
      </c>
      <c r="R135" s="100">
        <v>6.612</v>
      </c>
    </row>
    <row r="136" spans="1:18" ht="78" customHeight="1">
      <c r="A136" s="93" t="s">
        <v>451</v>
      </c>
      <c r="B136" s="77" t="s">
        <v>153</v>
      </c>
      <c r="C136" s="77" t="s">
        <v>153</v>
      </c>
      <c r="D136" s="82" t="s">
        <v>525</v>
      </c>
      <c r="E136" s="82" t="s">
        <v>526</v>
      </c>
      <c r="F136" s="83" t="s">
        <v>527</v>
      </c>
      <c r="G136" s="68" t="s">
        <v>345</v>
      </c>
      <c r="H136" s="68" t="s">
        <v>340</v>
      </c>
      <c r="I136" s="68" t="s">
        <v>346</v>
      </c>
      <c r="J136" s="68" t="s">
        <v>165</v>
      </c>
      <c r="K136" s="68" t="s">
        <v>165</v>
      </c>
      <c r="L136" s="68" t="s">
        <v>165</v>
      </c>
      <c r="M136" s="68" t="s">
        <v>163</v>
      </c>
      <c r="N136" s="68">
        <v>2021</v>
      </c>
      <c r="O136" s="68" t="s">
        <v>164</v>
      </c>
      <c r="P136" s="92" t="s">
        <v>165</v>
      </c>
      <c r="Q136" s="71" t="s">
        <v>165</v>
      </c>
      <c r="R136" s="100">
        <v>5.263</v>
      </c>
    </row>
    <row r="137" spans="1:18" ht="78" customHeight="1">
      <c r="A137" s="102" t="s">
        <v>499</v>
      </c>
      <c r="B137" s="77" t="s">
        <v>153</v>
      </c>
      <c r="C137" s="77" t="s">
        <v>153</v>
      </c>
      <c r="D137" s="78" t="s">
        <v>528</v>
      </c>
      <c r="E137" s="84" t="s">
        <v>529</v>
      </c>
      <c r="F137" s="81" t="s">
        <v>530</v>
      </c>
      <c r="G137" s="68" t="s">
        <v>345</v>
      </c>
      <c r="H137" s="68" t="s">
        <v>340</v>
      </c>
      <c r="I137" s="68" t="s">
        <v>346</v>
      </c>
      <c r="J137" s="68" t="s">
        <v>165</v>
      </c>
      <c r="K137" s="68" t="s">
        <v>165</v>
      </c>
      <c r="L137" s="68" t="s">
        <v>165</v>
      </c>
      <c r="M137" s="68" t="s">
        <v>163</v>
      </c>
      <c r="N137" s="68">
        <v>2021</v>
      </c>
      <c r="O137" s="68" t="s">
        <v>164</v>
      </c>
      <c r="P137" s="92" t="s">
        <v>165</v>
      </c>
      <c r="Q137" s="71" t="s">
        <v>165</v>
      </c>
      <c r="R137" s="100">
        <v>7.638</v>
      </c>
    </row>
    <row r="138" spans="1:18" ht="78" customHeight="1">
      <c r="A138" s="102" t="s">
        <v>499</v>
      </c>
      <c r="B138" s="77" t="s">
        <v>153</v>
      </c>
      <c r="C138" s="77" t="s">
        <v>153</v>
      </c>
      <c r="D138" s="84" t="s">
        <v>531</v>
      </c>
      <c r="E138" s="84" t="s">
        <v>532</v>
      </c>
      <c r="F138" s="85" t="s">
        <v>533</v>
      </c>
      <c r="G138" s="68" t="s">
        <v>345</v>
      </c>
      <c r="H138" s="68" t="s">
        <v>340</v>
      </c>
      <c r="I138" s="68" t="s">
        <v>346</v>
      </c>
      <c r="J138" s="68" t="s">
        <v>165</v>
      </c>
      <c r="K138" s="68" t="s">
        <v>165</v>
      </c>
      <c r="L138" s="68" t="s">
        <v>165</v>
      </c>
      <c r="M138" s="68" t="s">
        <v>163</v>
      </c>
      <c r="N138" s="68">
        <v>2021</v>
      </c>
      <c r="O138" s="68" t="s">
        <v>164</v>
      </c>
      <c r="P138" s="92" t="s">
        <v>165</v>
      </c>
      <c r="Q138" s="71" t="s">
        <v>165</v>
      </c>
      <c r="R138" s="100">
        <v>11.341</v>
      </c>
    </row>
    <row r="139" spans="1:18" ht="78" customHeight="1">
      <c r="A139" s="102" t="s">
        <v>499</v>
      </c>
      <c r="B139" s="77" t="s">
        <v>153</v>
      </c>
      <c r="C139" s="77" t="s">
        <v>153</v>
      </c>
      <c r="D139" s="84" t="s">
        <v>258</v>
      </c>
      <c r="E139" s="84" t="s">
        <v>259</v>
      </c>
      <c r="F139" s="85" t="s">
        <v>260</v>
      </c>
      <c r="G139" s="68" t="s">
        <v>345</v>
      </c>
      <c r="H139" s="68" t="s">
        <v>340</v>
      </c>
      <c r="I139" s="68" t="s">
        <v>346</v>
      </c>
      <c r="J139" s="68" t="s">
        <v>165</v>
      </c>
      <c r="K139" s="68" t="s">
        <v>165</v>
      </c>
      <c r="L139" s="68" t="s">
        <v>165</v>
      </c>
      <c r="M139" s="68" t="s">
        <v>163</v>
      </c>
      <c r="N139" s="68">
        <v>2021</v>
      </c>
      <c r="O139" s="68" t="s">
        <v>164</v>
      </c>
      <c r="P139" s="92" t="s">
        <v>165</v>
      </c>
      <c r="Q139" s="71" t="s">
        <v>165</v>
      </c>
      <c r="R139" s="100">
        <v>9.2</v>
      </c>
    </row>
    <row r="140" spans="1:18" ht="78" customHeight="1">
      <c r="A140" s="102" t="s">
        <v>499</v>
      </c>
      <c r="B140" s="77" t="s">
        <v>153</v>
      </c>
      <c r="C140" s="77" t="s">
        <v>153</v>
      </c>
      <c r="D140" s="82" t="s">
        <v>534</v>
      </c>
      <c r="E140" s="82" t="s">
        <v>535</v>
      </c>
      <c r="F140" s="83" t="s">
        <v>536</v>
      </c>
      <c r="G140" s="68" t="s">
        <v>345</v>
      </c>
      <c r="H140" s="68" t="s">
        <v>340</v>
      </c>
      <c r="I140" s="68" t="s">
        <v>346</v>
      </c>
      <c r="J140" s="68" t="s">
        <v>165</v>
      </c>
      <c r="K140" s="68" t="s">
        <v>165</v>
      </c>
      <c r="L140" s="68" t="s">
        <v>165</v>
      </c>
      <c r="M140" s="68" t="s">
        <v>163</v>
      </c>
      <c r="N140" s="68">
        <v>2021</v>
      </c>
      <c r="O140" s="68" t="s">
        <v>164</v>
      </c>
      <c r="P140" s="92" t="s">
        <v>165</v>
      </c>
      <c r="Q140" s="71" t="s">
        <v>165</v>
      </c>
      <c r="R140" s="100">
        <v>8.12</v>
      </c>
    </row>
    <row r="141" spans="1:18" ht="142.5" customHeight="1">
      <c r="A141" s="93" t="s">
        <v>537</v>
      </c>
      <c r="B141" s="77" t="s">
        <v>266</v>
      </c>
      <c r="C141" s="77" t="s">
        <v>266</v>
      </c>
      <c r="D141" s="78" t="s">
        <v>538</v>
      </c>
      <c r="E141" s="78" t="s">
        <v>539</v>
      </c>
      <c r="F141" s="81" t="s">
        <v>540</v>
      </c>
      <c r="G141" s="68" t="s">
        <v>345</v>
      </c>
      <c r="H141" s="68" t="s">
        <v>403</v>
      </c>
      <c r="I141" s="68" t="s">
        <v>404</v>
      </c>
      <c r="J141" s="68" t="s">
        <v>165</v>
      </c>
      <c r="K141" s="68" t="s">
        <v>165</v>
      </c>
      <c r="L141" s="68" t="s">
        <v>165</v>
      </c>
      <c r="M141" s="68" t="s">
        <v>163</v>
      </c>
      <c r="N141" s="68">
        <v>2021</v>
      </c>
      <c r="O141" s="68" t="s">
        <v>164</v>
      </c>
      <c r="P141" s="92" t="s">
        <v>165</v>
      </c>
      <c r="Q141" s="71" t="s">
        <v>165</v>
      </c>
      <c r="R141" s="100">
        <v>6.796</v>
      </c>
    </row>
    <row r="142" spans="1:18" ht="78" customHeight="1">
      <c r="A142" s="96" t="s">
        <v>381</v>
      </c>
      <c r="B142" s="77" t="s">
        <v>153</v>
      </c>
      <c r="C142" s="77" t="s">
        <v>153</v>
      </c>
      <c r="D142" s="78" t="s">
        <v>541</v>
      </c>
      <c r="E142" s="78" t="s">
        <v>542</v>
      </c>
      <c r="F142" s="81" t="s">
        <v>543</v>
      </c>
      <c r="G142" s="68" t="s">
        <v>339</v>
      </c>
      <c r="H142" s="68" t="s">
        <v>340</v>
      </c>
      <c r="I142" s="68"/>
      <c r="J142" s="68" t="s">
        <v>165</v>
      </c>
      <c r="K142" s="68" t="s">
        <v>165</v>
      </c>
      <c r="L142" s="68" t="s">
        <v>165</v>
      </c>
      <c r="M142" s="68" t="s">
        <v>163</v>
      </c>
      <c r="N142" s="68">
        <v>2021</v>
      </c>
      <c r="O142" s="68" t="s">
        <v>164</v>
      </c>
      <c r="P142" s="92" t="s">
        <v>165</v>
      </c>
      <c r="Q142" s="71" t="s">
        <v>165</v>
      </c>
      <c r="R142" s="100">
        <v>4.779</v>
      </c>
    </row>
    <row r="143" spans="1:18" ht="78" customHeight="1">
      <c r="A143" s="96" t="s">
        <v>495</v>
      </c>
      <c r="B143" s="77" t="s">
        <v>153</v>
      </c>
      <c r="C143" s="77" t="s">
        <v>153</v>
      </c>
      <c r="D143" s="82" t="s">
        <v>544</v>
      </c>
      <c r="E143" s="82" t="s">
        <v>545</v>
      </c>
      <c r="F143" s="83" t="s">
        <v>546</v>
      </c>
      <c r="G143" s="68" t="s">
        <v>339</v>
      </c>
      <c r="H143" s="68" t="s">
        <v>340</v>
      </c>
      <c r="I143" s="68"/>
      <c r="J143" s="68" t="s">
        <v>165</v>
      </c>
      <c r="K143" s="68" t="s">
        <v>165</v>
      </c>
      <c r="L143" s="68" t="s">
        <v>165</v>
      </c>
      <c r="M143" s="68" t="s">
        <v>163</v>
      </c>
      <c r="N143" s="68">
        <v>2021</v>
      </c>
      <c r="O143" s="68" t="s">
        <v>164</v>
      </c>
      <c r="P143" s="92" t="s">
        <v>165</v>
      </c>
      <c r="Q143" s="71" t="s">
        <v>165</v>
      </c>
      <c r="R143" s="100">
        <v>5.946</v>
      </c>
    </row>
    <row r="144" spans="1:18" ht="78" customHeight="1">
      <c r="A144" s="96" t="s">
        <v>495</v>
      </c>
      <c r="B144" s="77" t="s">
        <v>153</v>
      </c>
      <c r="C144" s="77" t="s">
        <v>153</v>
      </c>
      <c r="D144" s="82" t="s">
        <v>547</v>
      </c>
      <c r="E144" s="103" t="s">
        <v>548</v>
      </c>
      <c r="F144" s="83" t="s">
        <v>549</v>
      </c>
      <c r="G144" s="68" t="s">
        <v>339</v>
      </c>
      <c r="H144" s="68" t="s">
        <v>340</v>
      </c>
      <c r="I144" s="68"/>
      <c r="J144" s="68" t="s">
        <v>165</v>
      </c>
      <c r="K144" s="68" t="s">
        <v>165</v>
      </c>
      <c r="L144" s="68" t="s">
        <v>165</v>
      </c>
      <c r="M144" s="68" t="s">
        <v>163</v>
      </c>
      <c r="N144" s="68">
        <v>2021</v>
      </c>
      <c r="O144" s="68" t="s">
        <v>164</v>
      </c>
      <c r="P144" s="92" t="s">
        <v>165</v>
      </c>
      <c r="Q144" s="71" t="s">
        <v>165</v>
      </c>
      <c r="R144" s="100">
        <v>8.483</v>
      </c>
    </row>
    <row r="145" spans="1:18" ht="78" customHeight="1">
      <c r="A145" s="96" t="s">
        <v>495</v>
      </c>
      <c r="B145" s="77" t="s">
        <v>153</v>
      </c>
      <c r="C145" s="77" t="s">
        <v>153</v>
      </c>
      <c r="D145" s="82" t="s">
        <v>262</v>
      </c>
      <c r="E145" s="86" t="s">
        <v>263</v>
      </c>
      <c r="F145" s="83" t="s">
        <v>264</v>
      </c>
      <c r="G145" s="68" t="s">
        <v>339</v>
      </c>
      <c r="H145" s="68" t="s">
        <v>340</v>
      </c>
      <c r="I145" s="68"/>
      <c r="J145" s="68" t="s">
        <v>165</v>
      </c>
      <c r="K145" s="68" t="s">
        <v>165</v>
      </c>
      <c r="L145" s="68" t="s">
        <v>165</v>
      </c>
      <c r="M145" s="68" t="s">
        <v>163</v>
      </c>
      <c r="N145" s="68">
        <v>2021</v>
      </c>
      <c r="O145" s="68" t="s">
        <v>164</v>
      </c>
      <c r="P145" s="92" t="s">
        <v>165</v>
      </c>
      <c r="Q145" s="71" t="s">
        <v>165</v>
      </c>
      <c r="R145" s="100">
        <v>5.149</v>
      </c>
    </row>
    <row r="146" spans="1:18" ht="105" customHeight="1">
      <c r="A146" s="96" t="s">
        <v>495</v>
      </c>
      <c r="B146" s="77" t="s">
        <v>153</v>
      </c>
      <c r="C146" s="77" t="s">
        <v>153</v>
      </c>
      <c r="D146" s="82" t="s">
        <v>550</v>
      </c>
      <c r="E146" s="82" t="s">
        <v>551</v>
      </c>
      <c r="F146" s="83" t="s">
        <v>552</v>
      </c>
      <c r="G146" s="68" t="s">
        <v>339</v>
      </c>
      <c r="H146" s="68" t="s">
        <v>340</v>
      </c>
      <c r="I146" s="68"/>
      <c r="J146" s="68" t="s">
        <v>165</v>
      </c>
      <c r="K146" s="68" t="s">
        <v>165</v>
      </c>
      <c r="L146" s="68" t="s">
        <v>165</v>
      </c>
      <c r="M146" s="68" t="s">
        <v>163</v>
      </c>
      <c r="N146" s="68">
        <v>2021</v>
      </c>
      <c r="O146" s="68" t="s">
        <v>164</v>
      </c>
      <c r="P146" s="92" t="s">
        <v>165</v>
      </c>
      <c r="Q146" s="71" t="s">
        <v>165</v>
      </c>
      <c r="R146" s="100">
        <v>5.569</v>
      </c>
    </row>
    <row r="147" spans="1:18" ht="78" customHeight="1">
      <c r="A147" s="93" t="s">
        <v>471</v>
      </c>
      <c r="B147" s="77" t="s">
        <v>153</v>
      </c>
      <c r="C147" s="77" t="s">
        <v>153</v>
      </c>
      <c r="D147" s="78" t="s">
        <v>553</v>
      </c>
      <c r="E147" s="84" t="s">
        <v>554</v>
      </c>
      <c r="F147" s="81" t="s">
        <v>555</v>
      </c>
      <c r="G147" s="68" t="s">
        <v>345</v>
      </c>
      <c r="H147" s="68" t="s">
        <v>340</v>
      </c>
      <c r="I147" s="68" t="s">
        <v>346</v>
      </c>
      <c r="J147" s="68" t="s">
        <v>165</v>
      </c>
      <c r="K147" s="68" t="s">
        <v>165</v>
      </c>
      <c r="L147" s="68" t="s">
        <v>165</v>
      </c>
      <c r="M147" s="68" t="s">
        <v>163</v>
      </c>
      <c r="N147" s="68">
        <v>2021</v>
      </c>
      <c r="O147" s="68" t="s">
        <v>164</v>
      </c>
      <c r="P147" s="92" t="s">
        <v>165</v>
      </c>
      <c r="Q147" s="71" t="s">
        <v>165</v>
      </c>
      <c r="R147" s="100">
        <v>8.806</v>
      </c>
    </row>
    <row r="148" spans="1:18" ht="78" customHeight="1">
      <c r="A148" s="102" t="s">
        <v>499</v>
      </c>
      <c r="B148" s="77" t="s">
        <v>153</v>
      </c>
      <c r="C148" s="77" t="s">
        <v>153</v>
      </c>
      <c r="D148" s="82" t="s">
        <v>556</v>
      </c>
      <c r="E148" s="84" t="s">
        <v>557</v>
      </c>
      <c r="F148" s="85" t="s">
        <v>558</v>
      </c>
      <c r="G148" s="68" t="s">
        <v>345</v>
      </c>
      <c r="H148" s="68" t="s">
        <v>340</v>
      </c>
      <c r="I148" s="68" t="s">
        <v>346</v>
      </c>
      <c r="J148" s="68" t="s">
        <v>165</v>
      </c>
      <c r="K148" s="68" t="s">
        <v>165</v>
      </c>
      <c r="L148" s="68" t="s">
        <v>165</v>
      </c>
      <c r="M148" s="68" t="s">
        <v>163</v>
      </c>
      <c r="N148" s="68">
        <v>2021</v>
      </c>
      <c r="O148" s="68" t="s">
        <v>164</v>
      </c>
      <c r="P148" s="92" t="s">
        <v>165</v>
      </c>
      <c r="Q148" s="71" t="s">
        <v>165</v>
      </c>
      <c r="R148" s="100">
        <v>9.009</v>
      </c>
    </row>
    <row r="149" spans="1:18" ht="78" customHeight="1">
      <c r="A149" s="96" t="s">
        <v>495</v>
      </c>
      <c r="B149" s="77" t="s">
        <v>153</v>
      </c>
      <c r="C149" s="77" t="s">
        <v>153</v>
      </c>
      <c r="D149" s="82" t="s">
        <v>281</v>
      </c>
      <c r="E149" s="78" t="s">
        <v>282</v>
      </c>
      <c r="F149" s="83" t="s">
        <v>283</v>
      </c>
      <c r="G149" s="68" t="s">
        <v>339</v>
      </c>
      <c r="H149" s="68" t="s">
        <v>340</v>
      </c>
      <c r="I149" s="68"/>
      <c r="J149" s="68" t="s">
        <v>165</v>
      </c>
      <c r="K149" s="68" t="s">
        <v>165</v>
      </c>
      <c r="L149" s="68" t="s">
        <v>165</v>
      </c>
      <c r="M149" s="68" t="s">
        <v>163</v>
      </c>
      <c r="N149" s="68">
        <v>2021</v>
      </c>
      <c r="O149" s="68" t="s">
        <v>164</v>
      </c>
      <c r="P149" s="92" t="s">
        <v>165</v>
      </c>
      <c r="Q149" s="71" t="s">
        <v>165</v>
      </c>
      <c r="R149" s="100">
        <v>5.308</v>
      </c>
    </row>
    <row r="150" spans="1:18" ht="93" customHeight="1">
      <c r="A150" s="77" t="s">
        <v>559</v>
      </c>
      <c r="B150" s="77" t="s">
        <v>153</v>
      </c>
      <c r="C150" s="77" t="s">
        <v>153</v>
      </c>
      <c r="D150" s="78" t="s">
        <v>560</v>
      </c>
      <c r="E150" s="78" t="s">
        <v>561</v>
      </c>
      <c r="F150" s="81" t="s">
        <v>562</v>
      </c>
      <c r="G150" s="68" t="s">
        <v>339</v>
      </c>
      <c r="H150" s="68" t="s">
        <v>340</v>
      </c>
      <c r="I150" s="68"/>
      <c r="J150" s="68" t="s">
        <v>165</v>
      </c>
      <c r="K150" s="68" t="s">
        <v>165</v>
      </c>
      <c r="L150" s="68" t="s">
        <v>165</v>
      </c>
      <c r="M150" s="68" t="s">
        <v>163</v>
      </c>
      <c r="N150" s="68">
        <v>2021</v>
      </c>
      <c r="O150" s="68" t="s">
        <v>164</v>
      </c>
      <c r="P150" s="92" t="s">
        <v>165</v>
      </c>
      <c r="Q150" s="71" t="s">
        <v>165</v>
      </c>
      <c r="R150" s="100">
        <v>11.454</v>
      </c>
    </row>
    <row r="151" spans="1:18" ht="78" customHeight="1">
      <c r="A151" s="93" t="s">
        <v>451</v>
      </c>
      <c r="B151" s="77" t="s">
        <v>153</v>
      </c>
      <c r="C151" s="77" t="s">
        <v>153</v>
      </c>
      <c r="D151" s="82" t="s">
        <v>563</v>
      </c>
      <c r="E151" s="82" t="s">
        <v>564</v>
      </c>
      <c r="F151" s="83" t="s">
        <v>565</v>
      </c>
      <c r="G151" s="68" t="s">
        <v>345</v>
      </c>
      <c r="H151" s="68" t="s">
        <v>340</v>
      </c>
      <c r="I151" s="68" t="s">
        <v>346</v>
      </c>
      <c r="J151" s="68" t="s">
        <v>165</v>
      </c>
      <c r="K151" s="68" t="s">
        <v>165</v>
      </c>
      <c r="L151" s="68" t="s">
        <v>165</v>
      </c>
      <c r="M151" s="68" t="s">
        <v>163</v>
      </c>
      <c r="N151" s="68">
        <v>2021</v>
      </c>
      <c r="O151" s="68" t="s">
        <v>164</v>
      </c>
      <c r="P151" s="92" t="s">
        <v>165</v>
      </c>
      <c r="Q151" s="71" t="s">
        <v>165</v>
      </c>
      <c r="R151" s="100">
        <v>8.324</v>
      </c>
    </row>
    <row r="152" spans="1:18" ht="78" customHeight="1">
      <c r="A152" s="104" t="s">
        <v>499</v>
      </c>
      <c r="B152" s="105" t="s">
        <v>153</v>
      </c>
      <c r="C152" s="77" t="s">
        <v>153</v>
      </c>
      <c r="D152" s="103" t="s">
        <v>566</v>
      </c>
      <c r="E152" s="103" t="s">
        <v>567</v>
      </c>
      <c r="F152" s="106" t="s">
        <v>568</v>
      </c>
      <c r="G152" s="107" t="s">
        <v>345</v>
      </c>
      <c r="H152" s="107" t="s">
        <v>340</v>
      </c>
      <c r="I152" s="68" t="s">
        <v>346</v>
      </c>
      <c r="J152" s="68" t="s">
        <v>165</v>
      </c>
      <c r="K152" s="68" t="s">
        <v>165</v>
      </c>
      <c r="L152" s="68" t="s">
        <v>165</v>
      </c>
      <c r="M152" s="68" t="s">
        <v>163</v>
      </c>
      <c r="N152" s="68">
        <v>2021</v>
      </c>
      <c r="O152" s="68" t="s">
        <v>164</v>
      </c>
      <c r="P152" s="92" t="s">
        <v>165</v>
      </c>
      <c r="Q152" s="71" t="s">
        <v>165</v>
      </c>
      <c r="R152" s="108">
        <v>9.149</v>
      </c>
    </row>
    <row r="153" spans="1:18" ht="78" customHeight="1">
      <c r="A153" s="96" t="s">
        <v>482</v>
      </c>
      <c r="B153" s="77" t="s">
        <v>153</v>
      </c>
      <c r="C153" s="77" t="s">
        <v>153</v>
      </c>
      <c r="D153" s="82" t="s">
        <v>569</v>
      </c>
      <c r="E153" s="82" t="s">
        <v>570</v>
      </c>
      <c r="F153" s="83" t="s">
        <v>571</v>
      </c>
      <c r="G153" s="68" t="s">
        <v>345</v>
      </c>
      <c r="H153" s="68" t="s">
        <v>340</v>
      </c>
      <c r="I153" s="68" t="s">
        <v>346</v>
      </c>
      <c r="J153" s="68" t="s">
        <v>165</v>
      </c>
      <c r="K153" s="68" t="s">
        <v>165</v>
      </c>
      <c r="L153" s="68" t="s">
        <v>165</v>
      </c>
      <c r="M153" s="68" t="s">
        <v>163</v>
      </c>
      <c r="N153" s="68">
        <v>2021</v>
      </c>
      <c r="O153" s="68" t="s">
        <v>164</v>
      </c>
      <c r="P153" s="92" t="s">
        <v>165</v>
      </c>
      <c r="Q153" s="71" t="s">
        <v>165</v>
      </c>
      <c r="R153" s="100">
        <v>8.223</v>
      </c>
    </row>
    <row r="154" spans="1:18" ht="78" customHeight="1">
      <c r="A154" s="109" t="s">
        <v>495</v>
      </c>
      <c r="B154" s="110" t="s">
        <v>153</v>
      </c>
      <c r="C154" s="77" t="s">
        <v>153</v>
      </c>
      <c r="D154" s="84" t="s">
        <v>267</v>
      </c>
      <c r="E154" s="84" t="s">
        <v>572</v>
      </c>
      <c r="F154" s="111" t="s">
        <v>573</v>
      </c>
      <c r="G154" s="112" t="s">
        <v>339</v>
      </c>
      <c r="H154" s="112" t="s">
        <v>340</v>
      </c>
      <c r="I154" s="68"/>
      <c r="J154" s="68" t="s">
        <v>165</v>
      </c>
      <c r="K154" s="68" t="s">
        <v>165</v>
      </c>
      <c r="L154" s="68" t="s">
        <v>165</v>
      </c>
      <c r="M154" s="68" t="s">
        <v>163</v>
      </c>
      <c r="N154" s="68">
        <v>2021</v>
      </c>
      <c r="O154" s="68" t="s">
        <v>164</v>
      </c>
      <c r="P154" s="92" t="s">
        <v>165</v>
      </c>
      <c r="Q154" s="71" t="s">
        <v>165</v>
      </c>
      <c r="R154" s="113">
        <v>6.068</v>
      </c>
    </row>
    <row r="155" spans="1:18" ht="78" customHeight="1">
      <c r="A155" s="96" t="s">
        <v>574</v>
      </c>
      <c r="B155" s="77" t="s">
        <v>266</v>
      </c>
      <c r="C155" s="77" t="s">
        <v>266</v>
      </c>
      <c r="D155" s="78" t="s">
        <v>267</v>
      </c>
      <c r="E155" s="78" t="s">
        <v>291</v>
      </c>
      <c r="F155" s="79" t="s">
        <v>292</v>
      </c>
      <c r="G155" s="68" t="s">
        <v>339</v>
      </c>
      <c r="H155" s="68" t="s">
        <v>340</v>
      </c>
      <c r="I155" s="68"/>
      <c r="J155" s="68" t="s">
        <v>165</v>
      </c>
      <c r="K155" s="68" t="s">
        <v>165</v>
      </c>
      <c r="L155" s="68" t="s">
        <v>165</v>
      </c>
      <c r="M155" s="68" t="s">
        <v>163</v>
      </c>
      <c r="N155" s="68">
        <v>2021</v>
      </c>
      <c r="O155" s="68" t="s">
        <v>164</v>
      </c>
      <c r="P155" s="92" t="s">
        <v>165</v>
      </c>
      <c r="Q155" s="71" t="s">
        <v>165</v>
      </c>
      <c r="R155" s="100">
        <v>5.816</v>
      </c>
    </row>
    <row r="156" spans="1:18" ht="78" customHeight="1">
      <c r="A156" s="96" t="s">
        <v>495</v>
      </c>
      <c r="B156" s="77" t="s">
        <v>266</v>
      </c>
      <c r="C156" s="77" t="s">
        <v>266</v>
      </c>
      <c r="D156" s="78" t="s">
        <v>267</v>
      </c>
      <c r="E156" s="78" t="s">
        <v>575</v>
      </c>
      <c r="F156" s="79" t="s">
        <v>576</v>
      </c>
      <c r="G156" s="68" t="s">
        <v>339</v>
      </c>
      <c r="H156" s="68" t="s">
        <v>340</v>
      </c>
      <c r="I156" s="68"/>
      <c r="J156" s="68" t="s">
        <v>165</v>
      </c>
      <c r="K156" s="68" t="s">
        <v>165</v>
      </c>
      <c r="L156" s="68" t="s">
        <v>165</v>
      </c>
      <c r="M156" s="68" t="s">
        <v>163</v>
      </c>
      <c r="N156" s="68">
        <v>2021</v>
      </c>
      <c r="O156" s="68" t="s">
        <v>164</v>
      </c>
      <c r="P156" s="92" t="s">
        <v>165</v>
      </c>
      <c r="Q156" s="71" t="s">
        <v>165</v>
      </c>
      <c r="R156" s="100">
        <v>7.045</v>
      </c>
    </row>
    <row r="157" spans="1:18" ht="78" customHeight="1">
      <c r="A157" s="96" t="s">
        <v>495</v>
      </c>
      <c r="B157" s="77" t="s">
        <v>266</v>
      </c>
      <c r="C157" s="77" t="s">
        <v>266</v>
      </c>
      <c r="D157" s="78" t="s">
        <v>267</v>
      </c>
      <c r="E157" s="78" t="s">
        <v>278</v>
      </c>
      <c r="F157" s="79" t="s">
        <v>279</v>
      </c>
      <c r="G157" s="68" t="s">
        <v>339</v>
      </c>
      <c r="H157" s="68" t="s">
        <v>340</v>
      </c>
      <c r="I157" s="68"/>
      <c r="J157" s="68" t="s">
        <v>165</v>
      </c>
      <c r="K157" s="68" t="s">
        <v>165</v>
      </c>
      <c r="L157" s="68" t="s">
        <v>165</v>
      </c>
      <c r="M157" s="68" t="s">
        <v>163</v>
      </c>
      <c r="N157" s="68">
        <v>2021</v>
      </c>
      <c r="O157" s="68" t="s">
        <v>164</v>
      </c>
      <c r="P157" s="92" t="s">
        <v>165</v>
      </c>
      <c r="Q157" s="71" t="s">
        <v>165</v>
      </c>
      <c r="R157" s="100">
        <v>6</v>
      </c>
    </row>
    <row r="158" spans="1:18" ht="78" customHeight="1">
      <c r="A158" s="77" t="s">
        <v>559</v>
      </c>
      <c r="B158" s="77" t="s">
        <v>266</v>
      </c>
      <c r="C158" s="77" t="s">
        <v>266</v>
      </c>
      <c r="D158" s="78" t="s">
        <v>267</v>
      </c>
      <c r="E158" s="78" t="s">
        <v>577</v>
      </c>
      <c r="F158" s="79" t="s">
        <v>578</v>
      </c>
      <c r="G158" s="68" t="s">
        <v>339</v>
      </c>
      <c r="H158" s="68" t="s">
        <v>340</v>
      </c>
      <c r="I158" s="68"/>
      <c r="J158" s="68" t="s">
        <v>165</v>
      </c>
      <c r="K158" s="68" t="s">
        <v>165</v>
      </c>
      <c r="L158" s="68" t="s">
        <v>165</v>
      </c>
      <c r="M158" s="68" t="s">
        <v>163</v>
      </c>
      <c r="N158" s="68">
        <v>2021</v>
      </c>
      <c r="O158" s="68" t="s">
        <v>164</v>
      </c>
      <c r="P158" s="92" t="s">
        <v>165</v>
      </c>
      <c r="Q158" s="71" t="s">
        <v>165</v>
      </c>
      <c r="R158" s="100">
        <v>8.32</v>
      </c>
    </row>
    <row r="159" spans="1:18" ht="78" customHeight="1">
      <c r="A159" s="96" t="s">
        <v>495</v>
      </c>
      <c r="B159" s="77" t="s">
        <v>266</v>
      </c>
      <c r="C159" s="77" t="s">
        <v>266</v>
      </c>
      <c r="D159" s="78" t="s">
        <v>267</v>
      </c>
      <c r="E159" s="78" t="s">
        <v>271</v>
      </c>
      <c r="F159" s="79" t="s">
        <v>272</v>
      </c>
      <c r="G159" s="68" t="s">
        <v>339</v>
      </c>
      <c r="H159" s="68" t="s">
        <v>340</v>
      </c>
      <c r="I159" s="68"/>
      <c r="J159" s="68" t="s">
        <v>165</v>
      </c>
      <c r="K159" s="68" t="s">
        <v>165</v>
      </c>
      <c r="L159" s="68" t="s">
        <v>165</v>
      </c>
      <c r="M159" s="68" t="s">
        <v>163</v>
      </c>
      <c r="N159" s="68">
        <v>2021</v>
      </c>
      <c r="O159" s="68" t="s">
        <v>164</v>
      </c>
      <c r="P159" s="92" t="s">
        <v>165</v>
      </c>
      <c r="Q159" s="71" t="s">
        <v>165</v>
      </c>
      <c r="R159" s="100">
        <v>6.05</v>
      </c>
    </row>
    <row r="160" spans="1:18" ht="78" customHeight="1">
      <c r="A160" s="77" t="s">
        <v>559</v>
      </c>
      <c r="B160" s="77" t="s">
        <v>266</v>
      </c>
      <c r="C160" s="77" t="s">
        <v>266</v>
      </c>
      <c r="D160" s="78" t="s">
        <v>267</v>
      </c>
      <c r="E160" s="78" t="s">
        <v>268</v>
      </c>
      <c r="F160" s="79" t="s">
        <v>269</v>
      </c>
      <c r="G160" s="68" t="s">
        <v>339</v>
      </c>
      <c r="H160" s="68" t="s">
        <v>340</v>
      </c>
      <c r="I160" s="68"/>
      <c r="J160" s="68" t="s">
        <v>165</v>
      </c>
      <c r="K160" s="68" t="s">
        <v>165</v>
      </c>
      <c r="L160" s="68" t="s">
        <v>165</v>
      </c>
      <c r="M160" s="68" t="s">
        <v>163</v>
      </c>
      <c r="N160" s="68">
        <v>2021</v>
      </c>
      <c r="O160" s="68" t="s">
        <v>164</v>
      </c>
      <c r="P160" s="92" t="s">
        <v>165</v>
      </c>
      <c r="Q160" s="71" t="s">
        <v>165</v>
      </c>
      <c r="R160" s="100">
        <v>8.271</v>
      </c>
    </row>
    <row r="161" spans="1:18" ht="78" customHeight="1">
      <c r="A161" s="96" t="s">
        <v>495</v>
      </c>
      <c r="B161" s="77" t="s">
        <v>266</v>
      </c>
      <c r="C161" s="77" t="s">
        <v>266</v>
      </c>
      <c r="D161" s="78" t="s">
        <v>267</v>
      </c>
      <c r="E161" s="78" t="s">
        <v>579</v>
      </c>
      <c r="F161" s="79" t="s">
        <v>580</v>
      </c>
      <c r="G161" s="68" t="s">
        <v>339</v>
      </c>
      <c r="H161" s="68" t="s">
        <v>340</v>
      </c>
      <c r="I161" s="68"/>
      <c r="J161" s="68" t="s">
        <v>165</v>
      </c>
      <c r="K161" s="68" t="s">
        <v>165</v>
      </c>
      <c r="L161" s="68" t="s">
        <v>165</v>
      </c>
      <c r="M161" s="68" t="s">
        <v>163</v>
      </c>
      <c r="N161" s="68">
        <v>2021</v>
      </c>
      <c r="O161" s="68" t="s">
        <v>164</v>
      </c>
      <c r="P161" s="92" t="s">
        <v>165</v>
      </c>
      <c r="Q161" s="71" t="s">
        <v>165</v>
      </c>
      <c r="R161" s="100">
        <v>6.049</v>
      </c>
    </row>
    <row r="162" spans="1:18" ht="78" customHeight="1">
      <c r="A162" s="102" t="s">
        <v>499</v>
      </c>
      <c r="B162" s="77" t="s">
        <v>153</v>
      </c>
      <c r="C162" s="77" t="s">
        <v>153</v>
      </c>
      <c r="D162" s="82" t="s">
        <v>581</v>
      </c>
      <c r="E162" s="98" t="s">
        <v>582</v>
      </c>
      <c r="F162" s="83" t="s">
        <v>583</v>
      </c>
      <c r="G162" s="68" t="s">
        <v>345</v>
      </c>
      <c r="H162" s="68" t="s">
        <v>340</v>
      </c>
      <c r="I162" s="68" t="s">
        <v>346</v>
      </c>
      <c r="J162" s="68" t="s">
        <v>165</v>
      </c>
      <c r="K162" s="68" t="s">
        <v>165</v>
      </c>
      <c r="L162" s="68" t="s">
        <v>165</v>
      </c>
      <c r="M162" s="68" t="s">
        <v>163</v>
      </c>
      <c r="N162" s="68">
        <v>2021</v>
      </c>
      <c r="O162" s="68" t="s">
        <v>164</v>
      </c>
      <c r="P162" s="92" t="s">
        <v>165</v>
      </c>
      <c r="Q162" s="71" t="s">
        <v>165</v>
      </c>
      <c r="R162" s="100">
        <v>9.964</v>
      </c>
    </row>
    <row r="163" spans="1:18" ht="78" customHeight="1">
      <c r="A163" s="77" t="s">
        <v>584</v>
      </c>
      <c r="B163" s="77" t="s">
        <v>153</v>
      </c>
      <c r="C163" s="77" t="s">
        <v>153</v>
      </c>
      <c r="D163" s="78" t="s">
        <v>285</v>
      </c>
      <c r="E163" s="78" t="s">
        <v>286</v>
      </c>
      <c r="F163" s="81" t="s">
        <v>287</v>
      </c>
      <c r="G163" s="68" t="s">
        <v>339</v>
      </c>
      <c r="H163" s="68" t="s">
        <v>340</v>
      </c>
      <c r="I163" s="68"/>
      <c r="J163" s="68" t="s">
        <v>165</v>
      </c>
      <c r="K163" s="68" t="s">
        <v>165</v>
      </c>
      <c r="L163" s="68" t="s">
        <v>165</v>
      </c>
      <c r="M163" s="68" t="s">
        <v>163</v>
      </c>
      <c r="N163" s="68">
        <v>2021</v>
      </c>
      <c r="O163" s="68" t="s">
        <v>164</v>
      </c>
      <c r="P163" s="92" t="s">
        <v>165</v>
      </c>
      <c r="Q163" s="71" t="s">
        <v>165</v>
      </c>
      <c r="R163" s="100">
        <v>6.323</v>
      </c>
    </row>
    <row r="164" spans="1:18" ht="78" customHeight="1">
      <c r="A164" s="102" t="s">
        <v>537</v>
      </c>
      <c r="B164" s="77" t="s">
        <v>266</v>
      </c>
      <c r="C164" s="77" t="s">
        <v>266</v>
      </c>
      <c r="D164" s="78" t="s">
        <v>274</v>
      </c>
      <c r="E164" s="78" t="s">
        <v>275</v>
      </c>
      <c r="F164" s="81" t="s">
        <v>276</v>
      </c>
      <c r="G164" s="68" t="s">
        <v>345</v>
      </c>
      <c r="H164" s="68" t="s">
        <v>403</v>
      </c>
      <c r="I164" s="68" t="s">
        <v>404</v>
      </c>
      <c r="J164" s="68" t="s">
        <v>165</v>
      </c>
      <c r="K164" s="68" t="s">
        <v>165</v>
      </c>
      <c r="L164" s="68" t="s">
        <v>165</v>
      </c>
      <c r="M164" s="68" t="s">
        <v>163</v>
      </c>
      <c r="N164" s="68">
        <v>2021</v>
      </c>
      <c r="O164" s="68" t="s">
        <v>164</v>
      </c>
      <c r="P164" s="92" t="s">
        <v>165</v>
      </c>
      <c r="Q164" s="71" t="s">
        <v>165</v>
      </c>
      <c r="R164" s="100">
        <v>50.557</v>
      </c>
    </row>
    <row r="165" spans="1:18" ht="78" customHeight="1">
      <c r="A165" s="93" t="s">
        <v>451</v>
      </c>
      <c r="B165" s="77" t="s">
        <v>153</v>
      </c>
      <c r="C165" s="77" t="s">
        <v>153</v>
      </c>
      <c r="D165" s="78" t="s">
        <v>585</v>
      </c>
      <c r="E165" s="86" t="s">
        <v>586</v>
      </c>
      <c r="F165" s="81" t="s">
        <v>587</v>
      </c>
      <c r="G165" s="68" t="s">
        <v>345</v>
      </c>
      <c r="H165" s="68" t="s">
        <v>340</v>
      </c>
      <c r="I165" s="68" t="s">
        <v>346</v>
      </c>
      <c r="J165" s="68" t="s">
        <v>165</v>
      </c>
      <c r="K165" s="68" t="s">
        <v>165</v>
      </c>
      <c r="L165" s="68" t="s">
        <v>165</v>
      </c>
      <c r="M165" s="68" t="s">
        <v>163</v>
      </c>
      <c r="N165" s="68">
        <v>2021</v>
      </c>
      <c r="O165" s="68" t="s">
        <v>164</v>
      </c>
      <c r="P165" s="92" t="s">
        <v>165</v>
      </c>
      <c r="Q165" s="71" t="s">
        <v>165</v>
      </c>
      <c r="R165" s="100">
        <v>8.902</v>
      </c>
    </row>
    <row r="166" spans="1:18" ht="78" customHeight="1">
      <c r="A166" s="96" t="s">
        <v>495</v>
      </c>
      <c r="B166" s="77" t="s">
        <v>153</v>
      </c>
      <c r="C166" s="77" t="s">
        <v>153</v>
      </c>
      <c r="D166" s="78" t="s">
        <v>588</v>
      </c>
      <c r="E166" s="86" t="s">
        <v>589</v>
      </c>
      <c r="F166" s="81" t="s">
        <v>590</v>
      </c>
      <c r="G166" s="68" t="s">
        <v>339</v>
      </c>
      <c r="H166" s="68" t="s">
        <v>340</v>
      </c>
      <c r="I166" s="68"/>
      <c r="J166" s="68" t="s">
        <v>165</v>
      </c>
      <c r="K166" s="68" t="s">
        <v>165</v>
      </c>
      <c r="L166" s="68" t="s">
        <v>165</v>
      </c>
      <c r="M166" s="68" t="s">
        <v>163</v>
      </c>
      <c r="N166" s="68">
        <v>2021</v>
      </c>
      <c r="O166" s="68" t="s">
        <v>164</v>
      </c>
      <c r="P166" s="92" t="s">
        <v>165</v>
      </c>
      <c r="Q166" s="71" t="s">
        <v>165</v>
      </c>
      <c r="R166" s="100">
        <v>6.49</v>
      </c>
    </row>
    <row r="167" spans="1:18" ht="78" customHeight="1">
      <c r="A167" s="102" t="s">
        <v>499</v>
      </c>
      <c r="B167" s="77" t="s">
        <v>153</v>
      </c>
      <c r="C167" s="77" t="s">
        <v>153</v>
      </c>
      <c r="D167" s="78" t="s">
        <v>591</v>
      </c>
      <c r="E167" s="78" t="s">
        <v>592</v>
      </c>
      <c r="F167" s="81" t="s">
        <v>593</v>
      </c>
      <c r="G167" s="68" t="s">
        <v>345</v>
      </c>
      <c r="H167" s="68" t="s">
        <v>340</v>
      </c>
      <c r="I167" s="68" t="s">
        <v>346</v>
      </c>
      <c r="J167" s="68" t="s">
        <v>165</v>
      </c>
      <c r="K167" s="68" t="s">
        <v>165</v>
      </c>
      <c r="L167" s="68" t="s">
        <v>165</v>
      </c>
      <c r="M167" s="68" t="s">
        <v>163</v>
      </c>
      <c r="N167" s="68">
        <v>2021</v>
      </c>
      <c r="O167" s="68" t="s">
        <v>164</v>
      </c>
      <c r="P167" s="92" t="s">
        <v>165</v>
      </c>
      <c r="Q167" s="71" t="s">
        <v>165</v>
      </c>
      <c r="R167" s="100">
        <v>9.829</v>
      </c>
    </row>
    <row r="168" spans="1:18" ht="78" customHeight="1">
      <c r="A168" s="102" t="s">
        <v>499</v>
      </c>
      <c r="B168" s="77" t="s">
        <v>153</v>
      </c>
      <c r="C168" s="77" t="s">
        <v>153</v>
      </c>
      <c r="D168" s="78" t="s">
        <v>594</v>
      </c>
      <c r="E168" s="84" t="s">
        <v>595</v>
      </c>
      <c r="F168" s="81" t="s">
        <v>596</v>
      </c>
      <c r="G168" s="68" t="s">
        <v>345</v>
      </c>
      <c r="H168" s="68" t="s">
        <v>340</v>
      </c>
      <c r="I168" s="68" t="s">
        <v>346</v>
      </c>
      <c r="J168" s="68" t="s">
        <v>165</v>
      </c>
      <c r="K168" s="68" t="s">
        <v>165</v>
      </c>
      <c r="L168" s="68" t="s">
        <v>165</v>
      </c>
      <c r="M168" s="68" t="s">
        <v>163</v>
      </c>
      <c r="N168" s="68">
        <v>2021</v>
      </c>
      <c r="O168" s="68" t="s">
        <v>164</v>
      </c>
      <c r="P168" s="92" t="s">
        <v>165</v>
      </c>
      <c r="Q168" s="71" t="s">
        <v>165</v>
      </c>
      <c r="R168" s="100">
        <v>9.314</v>
      </c>
    </row>
    <row r="169" spans="1:18" ht="78" customHeight="1">
      <c r="A169" s="102" t="s">
        <v>499</v>
      </c>
      <c r="B169" s="77" t="s">
        <v>153</v>
      </c>
      <c r="C169" s="77" t="s">
        <v>153</v>
      </c>
      <c r="D169" s="78" t="s">
        <v>597</v>
      </c>
      <c r="E169" s="84" t="s">
        <v>598</v>
      </c>
      <c r="F169" s="81" t="s">
        <v>599</v>
      </c>
      <c r="G169" s="68" t="s">
        <v>345</v>
      </c>
      <c r="H169" s="68" t="s">
        <v>340</v>
      </c>
      <c r="I169" s="68" t="s">
        <v>346</v>
      </c>
      <c r="J169" s="68" t="s">
        <v>165</v>
      </c>
      <c r="K169" s="68" t="s">
        <v>165</v>
      </c>
      <c r="L169" s="68" t="s">
        <v>165</v>
      </c>
      <c r="M169" s="68" t="s">
        <v>163</v>
      </c>
      <c r="N169" s="68">
        <v>2021</v>
      </c>
      <c r="O169" s="68" t="s">
        <v>164</v>
      </c>
      <c r="P169" s="92" t="s">
        <v>165</v>
      </c>
      <c r="Q169" s="71" t="s">
        <v>165</v>
      </c>
      <c r="R169" s="100">
        <v>5.666</v>
      </c>
    </row>
    <row r="170" spans="1:18" ht="78" customHeight="1">
      <c r="A170" s="96" t="s">
        <v>482</v>
      </c>
      <c r="B170" s="77" t="s">
        <v>153</v>
      </c>
      <c r="C170" s="77" t="s">
        <v>153</v>
      </c>
      <c r="D170" s="82" t="s">
        <v>600</v>
      </c>
      <c r="E170" s="98" t="s">
        <v>601</v>
      </c>
      <c r="F170" s="83" t="s">
        <v>602</v>
      </c>
      <c r="G170" s="68" t="s">
        <v>345</v>
      </c>
      <c r="H170" s="68" t="s">
        <v>340</v>
      </c>
      <c r="I170" s="68" t="s">
        <v>346</v>
      </c>
      <c r="J170" s="68" t="s">
        <v>165</v>
      </c>
      <c r="K170" s="68" t="s">
        <v>165</v>
      </c>
      <c r="L170" s="68" t="s">
        <v>165</v>
      </c>
      <c r="M170" s="68" t="s">
        <v>163</v>
      </c>
      <c r="N170" s="68">
        <v>2021</v>
      </c>
      <c r="O170" s="68" t="s">
        <v>164</v>
      </c>
      <c r="P170" s="92" t="s">
        <v>165</v>
      </c>
      <c r="Q170" s="71" t="s">
        <v>165</v>
      </c>
      <c r="R170" s="100">
        <v>6.431</v>
      </c>
    </row>
    <row r="171" spans="1:18" ht="119.25" customHeight="1">
      <c r="A171" s="96" t="s">
        <v>495</v>
      </c>
      <c r="B171" s="77" t="s">
        <v>153</v>
      </c>
      <c r="C171" s="77" t="s">
        <v>153</v>
      </c>
      <c r="D171" s="78" t="s">
        <v>603</v>
      </c>
      <c r="E171" s="78" t="s">
        <v>604</v>
      </c>
      <c r="F171" s="81" t="s">
        <v>605</v>
      </c>
      <c r="G171" s="68" t="s">
        <v>339</v>
      </c>
      <c r="H171" s="68" t="s">
        <v>340</v>
      </c>
      <c r="I171" s="68"/>
      <c r="J171" s="68" t="s">
        <v>165</v>
      </c>
      <c r="K171" s="68" t="s">
        <v>165</v>
      </c>
      <c r="L171" s="68" t="s">
        <v>165</v>
      </c>
      <c r="M171" s="68" t="s">
        <v>163</v>
      </c>
      <c r="N171" s="68">
        <v>2021</v>
      </c>
      <c r="O171" s="68" t="s">
        <v>164</v>
      </c>
      <c r="P171" s="92" t="s">
        <v>165</v>
      </c>
      <c r="Q171" s="71" t="s">
        <v>165</v>
      </c>
      <c r="R171" s="100">
        <v>5.814</v>
      </c>
    </row>
    <row r="172" spans="1:18" ht="78" customHeight="1">
      <c r="A172" s="93" t="s">
        <v>451</v>
      </c>
      <c r="B172" s="77" t="s">
        <v>153</v>
      </c>
      <c r="C172" s="77" t="s">
        <v>153</v>
      </c>
      <c r="D172" s="82" t="s">
        <v>329</v>
      </c>
      <c r="E172" s="82" t="s">
        <v>330</v>
      </c>
      <c r="F172" s="83" t="s">
        <v>331</v>
      </c>
      <c r="G172" s="68" t="s">
        <v>345</v>
      </c>
      <c r="H172" s="68" t="s">
        <v>340</v>
      </c>
      <c r="I172" s="68" t="s">
        <v>346</v>
      </c>
      <c r="J172" s="68" t="s">
        <v>165</v>
      </c>
      <c r="K172" s="68" t="s">
        <v>165</v>
      </c>
      <c r="L172" s="68" t="s">
        <v>165</v>
      </c>
      <c r="M172" s="68" t="s">
        <v>163</v>
      </c>
      <c r="N172" s="68">
        <v>2021</v>
      </c>
      <c r="O172" s="68" t="s">
        <v>164</v>
      </c>
      <c r="P172" s="92" t="s">
        <v>165</v>
      </c>
      <c r="Q172" s="71" t="s">
        <v>165</v>
      </c>
      <c r="R172" s="100">
        <v>7.192</v>
      </c>
    </row>
    <row r="173" spans="1:18" ht="78" customHeight="1">
      <c r="A173" s="102" t="s">
        <v>606</v>
      </c>
      <c r="B173" s="77" t="s">
        <v>153</v>
      </c>
      <c r="C173" s="77" t="s">
        <v>153</v>
      </c>
      <c r="D173" s="78" t="s">
        <v>607</v>
      </c>
      <c r="E173" s="78" t="s">
        <v>608</v>
      </c>
      <c r="F173" s="81" t="s">
        <v>609</v>
      </c>
      <c r="G173" s="68" t="s">
        <v>345</v>
      </c>
      <c r="H173" s="68" t="s">
        <v>340</v>
      </c>
      <c r="I173" s="68" t="s">
        <v>346</v>
      </c>
      <c r="J173" s="68" t="s">
        <v>165</v>
      </c>
      <c r="K173" s="68" t="s">
        <v>165</v>
      </c>
      <c r="L173" s="68" t="s">
        <v>165</v>
      </c>
      <c r="M173" s="68" t="s">
        <v>163</v>
      </c>
      <c r="N173" s="68">
        <v>2021</v>
      </c>
      <c r="O173" s="68" t="s">
        <v>164</v>
      </c>
      <c r="P173" s="92" t="s">
        <v>165</v>
      </c>
      <c r="Q173" s="71" t="s">
        <v>165</v>
      </c>
      <c r="R173" s="100">
        <v>10.322</v>
      </c>
    </row>
    <row r="174" spans="1:18" ht="78" customHeight="1">
      <c r="A174" s="102" t="s">
        <v>606</v>
      </c>
      <c r="B174" s="77" t="s">
        <v>153</v>
      </c>
      <c r="C174" s="77" t="s">
        <v>153</v>
      </c>
      <c r="D174" s="82" t="s">
        <v>610</v>
      </c>
      <c r="E174" s="82" t="s">
        <v>611</v>
      </c>
      <c r="F174" s="83" t="s">
        <v>612</v>
      </c>
      <c r="G174" s="68" t="s">
        <v>345</v>
      </c>
      <c r="H174" s="68" t="s">
        <v>340</v>
      </c>
      <c r="I174" s="68" t="s">
        <v>346</v>
      </c>
      <c r="J174" s="68" t="s">
        <v>165</v>
      </c>
      <c r="K174" s="68" t="s">
        <v>165</v>
      </c>
      <c r="L174" s="68" t="s">
        <v>165</v>
      </c>
      <c r="M174" s="68" t="s">
        <v>163</v>
      </c>
      <c r="N174" s="68">
        <v>2021</v>
      </c>
      <c r="O174" s="68" t="s">
        <v>164</v>
      </c>
      <c r="P174" s="92" t="s">
        <v>165</v>
      </c>
      <c r="Q174" s="71" t="s">
        <v>165</v>
      </c>
      <c r="R174" s="100">
        <v>9.126</v>
      </c>
    </row>
    <row r="175" spans="1:18" ht="78" customHeight="1">
      <c r="A175" s="102" t="s">
        <v>451</v>
      </c>
      <c r="B175" s="77" t="s">
        <v>377</v>
      </c>
      <c r="C175" s="77" t="s">
        <v>377</v>
      </c>
      <c r="D175" s="114" t="s">
        <v>613</v>
      </c>
      <c r="E175" s="114" t="s">
        <v>614</v>
      </c>
      <c r="F175" s="115" t="s">
        <v>615</v>
      </c>
      <c r="G175" s="68" t="s">
        <v>345</v>
      </c>
      <c r="H175" s="68" t="s">
        <v>340</v>
      </c>
      <c r="I175" s="68" t="s">
        <v>346</v>
      </c>
      <c r="J175" s="68" t="s">
        <v>165</v>
      </c>
      <c r="K175" s="68" t="s">
        <v>165</v>
      </c>
      <c r="L175" s="68" t="s">
        <v>165</v>
      </c>
      <c r="M175" s="68" t="s">
        <v>163</v>
      </c>
      <c r="N175" s="68">
        <v>2021</v>
      </c>
      <c r="O175" s="68" t="s">
        <v>164</v>
      </c>
      <c r="P175" s="92" t="s">
        <v>165</v>
      </c>
      <c r="Q175" s="71" t="s">
        <v>165</v>
      </c>
      <c r="R175" s="72">
        <v>2.056</v>
      </c>
    </row>
    <row r="176" spans="1:18" ht="78" customHeight="1">
      <c r="A176" s="96" t="s">
        <v>381</v>
      </c>
      <c r="B176" s="77" t="s">
        <v>377</v>
      </c>
      <c r="C176" s="77" t="s">
        <v>377</v>
      </c>
      <c r="D176" s="114" t="s">
        <v>616</v>
      </c>
      <c r="E176" s="114" t="s">
        <v>617</v>
      </c>
      <c r="F176" s="115" t="s">
        <v>618</v>
      </c>
      <c r="G176" s="68" t="s">
        <v>339</v>
      </c>
      <c r="H176" s="68" t="s">
        <v>340</v>
      </c>
      <c r="I176" s="68"/>
      <c r="J176" s="68" t="s">
        <v>165</v>
      </c>
      <c r="K176" s="68" t="s">
        <v>165</v>
      </c>
      <c r="L176" s="68" t="s">
        <v>165</v>
      </c>
      <c r="M176" s="68" t="s">
        <v>163</v>
      </c>
      <c r="N176" s="68">
        <v>2021</v>
      </c>
      <c r="O176" s="68" t="s">
        <v>164</v>
      </c>
      <c r="P176" s="92" t="s">
        <v>165</v>
      </c>
      <c r="Q176" s="71" t="s">
        <v>165</v>
      </c>
      <c r="R176" s="72">
        <v>1.645</v>
      </c>
    </row>
    <row r="177" spans="1:18" ht="78" customHeight="1">
      <c r="A177" s="96" t="s">
        <v>495</v>
      </c>
      <c r="B177" s="77" t="s">
        <v>377</v>
      </c>
      <c r="C177" s="77" t="s">
        <v>377</v>
      </c>
      <c r="D177" s="114" t="s">
        <v>619</v>
      </c>
      <c r="E177" s="114" t="s">
        <v>620</v>
      </c>
      <c r="F177" s="115" t="s">
        <v>621</v>
      </c>
      <c r="G177" s="68" t="s">
        <v>339</v>
      </c>
      <c r="H177" s="68" t="s">
        <v>340</v>
      </c>
      <c r="I177" s="68"/>
      <c r="J177" s="68" t="s">
        <v>165</v>
      </c>
      <c r="K177" s="68" t="s">
        <v>165</v>
      </c>
      <c r="L177" s="68" t="s">
        <v>165</v>
      </c>
      <c r="M177" s="68" t="s">
        <v>163</v>
      </c>
      <c r="N177" s="68">
        <v>2021</v>
      </c>
      <c r="O177" s="68" t="s">
        <v>164</v>
      </c>
      <c r="P177" s="92" t="s">
        <v>165</v>
      </c>
      <c r="Q177" s="71" t="s">
        <v>165</v>
      </c>
      <c r="R177" s="72">
        <v>1.143</v>
      </c>
    </row>
    <row r="178" spans="1:18" ht="78" customHeight="1">
      <c r="A178" s="96" t="s">
        <v>381</v>
      </c>
      <c r="B178" s="77" t="s">
        <v>377</v>
      </c>
      <c r="C178" s="77" t="s">
        <v>377</v>
      </c>
      <c r="D178" s="114" t="s">
        <v>622</v>
      </c>
      <c r="E178" s="114" t="s">
        <v>623</v>
      </c>
      <c r="F178" s="115" t="s">
        <v>624</v>
      </c>
      <c r="G178" s="68" t="s">
        <v>339</v>
      </c>
      <c r="H178" s="68" t="s">
        <v>340</v>
      </c>
      <c r="I178" s="68"/>
      <c r="J178" s="68" t="s">
        <v>165</v>
      </c>
      <c r="K178" s="68" t="s">
        <v>165</v>
      </c>
      <c r="L178" s="68" t="s">
        <v>165</v>
      </c>
      <c r="M178" s="68" t="s">
        <v>163</v>
      </c>
      <c r="N178" s="68">
        <v>2021</v>
      </c>
      <c r="O178" s="68" t="s">
        <v>164</v>
      </c>
      <c r="P178" s="92" t="s">
        <v>165</v>
      </c>
      <c r="Q178" s="71" t="s">
        <v>165</v>
      </c>
      <c r="R178" s="72">
        <v>1.929</v>
      </c>
    </row>
    <row r="179" spans="1:18" ht="78" customHeight="1">
      <c r="A179" s="96" t="s">
        <v>381</v>
      </c>
      <c r="B179" s="77" t="s">
        <v>377</v>
      </c>
      <c r="C179" s="77" t="s">
        <v>377</v>
      </c>
      <c r="D179" s="114" t="s">
        <v>625</v>
      </c>
      <c r="E179" s="114" t="s">
        <v>626</v>
      </c>
      <c r="F179" s="115" t="s">
        <v>627</v>
      </c>
      <c r="G179" s="68" t="s">
        <v>339</v>
      </c>
      <c r="H179" s="68" t="s">
        <v>340</v>
      </c>
      <c r="I179" s="68"/>
      <c r="J179" s="68" t="s">
        <v>165</v>
      </c>
      <c r="K179" s="68" t="s">
        <v>165</v>
      </c>
      <c r="L179" s="68" t="s">
        <v>165</v>
      </c>
      <c r="M179" s="68" t="s">
        <v>163</v>
      </c>
      <c r="N179" s="68">
        <v>2021</v>
      </c>
      <c r="O179" s="68" t="s">
        <v>164</v>
      </c>
      <c r="P179" s="92" t="s">
        <v>165</v>
      </c>
      <c r="Q179" s="71" t="s">
        <v>165</v>
      </c>
      <c r="R179" s="72">
        <v>1.929</v>
      </c>
    </row>
    <row r="180" spans="1:18" ht="78" customHeight="1">
      <c r="A180" s="102" t="s">
        <v>451</v>
      </c>
      <c r="B180" s="77" t="s">
        <v>377</v>
      </c>
      <c r="C180" s="77" t="s">
        <v>377</v>
      </c>
      <c r="D180" s="114" t="s">
        <v>628</v>
      </c>
      <c r="E180" s="114" t="s">
        <v>629</v>
      </c>
      <c r="F180" s="115" t="s">
        <v>630</v>
      </c>
      <c r="G180" s="68" t="s">
        <v>345</v>
      </c>
      <c r="H180" s="68" t="s">
        <v>340</v>
      </c>
      <c r="I180" s="68" t="s">
        <v>346</v>
      </c>
      <c r="J180" s="68" t="s">
        <v>165</v>
      </c>
      <c r="K180" s="68" t="s">
        <v>165</v>
      </c>
      <c r="L180" s="68" t="s">
        <v>165</v>
      </c>
      <c r="M180" s="68" t="s">
        <v>163</v>
      </c>
      <c r="N180" s="68">
        <v>2021</v>
      </c>
      <c r="O180" s="68" t="s">
        <v>164</v>
      </c>
      <c r="P180" s="92" t="s">
        <v>165</v>
      </c>
      <c r="Q180" s="71" t="s">
        <v>165</v>
      </c>
      <c r="R180" s="72">
        <v>1.977</v>
      </c>
    </row>
    <row r="181" spans="1:18" ht="78" customHeight="1">
      <c r="A181" s="96" t="s">
        <v>381</v>
      </c>
      <c r="B181" s="77" t="s">
        <v>377</v>
      </c>
      <c r="C181" s="77" t="s">
        <v>377</v>
      </c>
      <c r="D181" s="114" t="s">
        <v>631</v>
      </c>
      <c r="E181" s="114" t="s">
        <v>632</v>
      </c>
      <c r="F181" s="115" t="s">
        <v>633</v>
      </c>
      <c r="G181" s="68" t="s">
        <v>339</v>
      </c>
      <c r="H181" s="68" t="s">
        <v>340</v>
      </c>
      <c r="I181" s="68"/>
      <c r="J181" s="68" t="s">
        <v>165</v>
      </c>
      <c r="K181" s="68" t="s">
        <v>165</v>
      </c>
      <c r="L181" s="68" t="s">
        <v>165</v>
      </c>
      <c r="M181" s="68" t="s">
        <v>163</v>
      </c>
      <c r="N181" s="68">
        <v>2021</v>
      </c>
      <c r="O181" s="68" t="s">
        <v>164</v>
      </c>
      <c r="P181" s="92" t="s">
        <v>165</v>
      </c>
      <c r="Q181" s="71" t="s">
        <v>165</v>
      </c>
      <c r="R181" s="72">
        <v>1.917</v>
      </c>
    </row>
    <row r="182" spans="1:18" ht="78" customHeight="1">
      <c r="A182" s="96" t="s">
        <v>574</v>
      </c>
      <c r="B182" s="77" t="s">
        <v>377</v>
      </c>
      <c r="C182" s="77" t="s">
        <v>377</v>
      </c>
      <c r="D182" s="114" t="s">
        <v>634</v>
      </c>
      <c r="E182" s="114" t="s">
        <v>635</v>
      </c>
      <c r="F182" s="115" t="s">
        <v>636</v>
      </c>
      <c r="G182" s="68" t="s">
        <v>339</v>
      </c>
      <c r="H182" s="68" t="s">
        <v>340</v>
      </c>
      <c r="I182" s="68"/>
      <c r="J182" s="68" t="s">
        <v>165</v>
      </c>
      <c r="K182" s="68" t="s">
        <v>165</v>
      </c>
      <c r="L182" s="68" t="s">
        <v>165</v>
      </c>
      <c r="M182" s="68" t="s">
        <v>163</v>
      </c>
      <c r="N182" s="68">
        <v>2021</v>
      </c>
      <c r="O182" s="68" t="s">
        <v>164</v>
      </c>
      <c r="P182" s="92" t="s">
        <v>165</v>
      </c>
      <c r="Q182" s="71" t="s">
        <v>165</v>
      </c>
      <c r="R182" s="72">
        <v>0.854</v>
      </c>
    </row>
    <row r="183" spans="1:18" ht="78" customHeight="1">
      <c r="A183" s="102" t="s">
        <v>499</v>
      </c>
      <c r="B183" s="77" t="s">
        <v>377</v>
      </c>
      <c r="C183" s="77" t="s">
        <v>377</v>
      </c>
      <c r="D183" s="114" t="s">
        <v>637</v>
      </c>
      <c r="E183" s="114" t="s">
        <v>638</v>
      </c>
      <c r="F183" s="115" t="s">
        <v>639</v>
      </c>
      <c r="G183" s="68" t="s">
        <v>345</v>
      </c>
      <c r="H183" s="68" t="s">
        <v>340</v>
      </c>
      <c r="I183" s="68" t="s">
        <v>346</v>
      </c>
      <c r="J183" s="68" t="s">
        <v>165</v>
      </c>
      <c r="K183" s="68" t="s">
        <v>165</v>
      </c>
      <c r="L183" s="68" t="s">
        <v>165</v>
      </c>
      <c r="M183" s="68" t="s">
        <v>163</v>
      </c>
      <c r="N183" s="68">
        <v>2021</v>
      </c>
      <c r="O183" s="68" t="s">
        <v>164</v>
      </c>
      <c r="P183" s="92" t="s">
        <v>165</v>
      </c>
      <c r="Q183" s="71" t="s">
        <v>165</v>
      </c>
      <c r="R183" s="72">
        <v>3.36</v>
      </c>
    </row>
    <row r="184" spans="1:18" ht="78" customHeight="1">
      <c r="A184" s="102" t="s">
        <v>451</v>
      </c>
      <c r="B184" s="77" t="s">
        <v>377</v>
      </c>
      <c r="C184" s="77" t="s">
        <v>377</v>
      </c>
      <c r="D184" s="114" t="s">
        <v>640</v>
      </c>
      <c r="E184" s="114" t="s">
        <v>641</v>
      </c>
      <c r="F184" s="115" t="s">
        <v>642</v>
      </c>
      <c r="G184" s="68" t="s">
        <v>345</v>
      </c>
      <c r="H184" s="68" t="s">
        <v>340</v>
      </c>
      <c r="I184" s="68" t="s">
        <v>346</v>
      </c>
      <c r="J184" s="68" t="s">
        <v>165</v>
      </c>
      <c r="K184" s="68" t="s">
        <v>165</v>
      </c>
      <c r="L184" s="68" t="s">
        <v>165</v>
      </c>
      <c r="M184" s="68" t="s">
        <v>163</v>
      </c>
      <c r="N184" s="68">
        <v>2021</v>
      </c>
      <c r="O184" s="68" t="s">
        <v>164</v>
      </c>
      <c r="P184" s="92" t="s">
        <v>165</v>
      </c>
      <c r="Q184" s="71" t="s">
        <v>165</v>
      </c>
      <c r="R184" s="72">
        <v>2.042</v>
      </c>
    </row>
    <row r="185" spans="1:18" ht="78" customHeight="1">
      <c r="A185" s="96" t="s">
        <v>495</v>
      </c>
      <c r="B185" s="77" t="s">
        <v>377</v>
      </c>
      <c r="C185" s="77" t="s">
        <v>377</v>
      </c>
      <c r="D185" s="114" t="s">
        <v>643</v>
      </c>
      <c r="E185" s="114" t="s">
        <v>644</v>
      </c>
      <c r="F185" s="115" t="s">
        <v>645</v>
      </c>
      <c r="G185" s="68" t="s">
        <v>339</v>
      </c>
      <c r="H185" s="68" t="s">
        <v>340</v>
      </c>
      <c r="I185" s="68"/>
      <c r="J185" s="68" t="s">
        <v>165</v>
      </c>
      <c r="K185" s="68" t="s">
        <v>165</v>
      </c>
      <c r="L185" s="68" t="s">
        <v>165</v>
      </c>
      <c r="M185" s="68" t="s">
        <v>163</v>
      </c>
      <c r="N185" s="68">
        <v>2021</v>
      </c>
      <c r="O185" s="68" t="s">
        <v>164</v>
      </c>
      <c r="P185" s="92" t="s">
        <v>165</v>
      </c>
      <c r="Q185" s="71" t="s">
        <v>165</v>
      </c>
      <c r="R185" s="72">
        <v>1.155</v>
      </c>
    </row>
    <row r="186" spans="1:18" ht="78" customHeight="1">
      <c r="A186" s="96" t="s">
        <v>381</v>
      </c>
      <c r="B186" s="77" t="s">
        <v>377</v>
      </c>
      <c r="C186" s="77" t="s">
        <v>377</v>
      </c>
      <c r="D186" s="114" t="s">
        <v>646</v>
      </c>
      <c r="E186" s="114" t="s">
        <v>647</v>
      </c>
      <c r="F186" s="115" t="s">
        <v>648</v>
      </c>
      <c r="G186" s="68" t="s">
        <v>339</v>
      </c>
      <c r="H186" s="68" t="s">
        <v>340</v>
      </c>
      <c r="I186" s="68"/>
      <c r="J186" s="68" t="s">
        <v>165</v>
      </c>
      <c r="K186" s="68" t="s">
        <v>165</v>
      </c>
      <c r="L186" s="68" t="s">
        <v>165</v>
      </c>
      <c r="M186" s="68" t="s">
        <v>163</v>
      </c>
      <c r="N186" s="68">
        <v>2021</v>
      </c>
      <c r="O186" s="68" t="s">
        <v>164</v>
      </c>
      <c r="P186" s="92" t="s">
        <v>165</v>
      </c>
      <c r="Q186" s="71" t="s">
        <v>165</v>
      </c>
      <c r="R186" s="72">
        <v>1.929</v>
      </c>
    </row>
    <row r="187" spans="1:18" ht="78" customHeight="1">
      <c r="A187" s="102" t="s">
        <v>537</v>
      </c>
      <c r="B187" s="77" t="s">
        <v>377</v>
      </c>
      <c r="C187" s="77" t="s">
        <v>377</v>
      </c>
      <c r="D187" s="114" t="s">
        <v>649</v>
      </c>
      <c r="E187" s="114" t="s">
        <v>650</v>
      </c>
      <c r="F187" s="115" t="s">
        <v>651</v>
      </c>
      <c r="G187" s="68" t="s">
        <v>345</v>
      </c>
      <c r="H187" s="68" t="s">
        <v>403</v>
      </c>
      <c r="I187" s="68" t="s">
        <v>404</v>
      </c>
      <c r="J187" s="68" t="s">
        <v>165</v>
      </c>
      <c r="K187" s="68" t="s">
        <v>165</v>
      </c>
      <c r="L187" s="68" t="s">
        <v>165</v>
      </c>
      <c r="M187" s="68" t="s">
        <v>163</v>
      </c>
      <c r="N187" s="68">
        <v>2021</v>
      </c>
      <c r="O187" s="68" t="s">
        <v>164</v>
      </c>
      <c r="P187" s="92" t="s">
        <v>165</v>
      </c>
      <c r="Q187" s="71" t="s">
        <v>165</v>
      </c>
      <c r="R187" s="72">
        <v>2.498</v>
      </c>
    </row>
    <row r="188" spans="1:18" ht="78" customHeight="1">
      <c r="A188" s="96" t="s">
        <v>495</v>
      </c>
      <c r="B188" s="77" t="s">
        <v>377</v>
      </c>
      <c r="C188" s="77" t="s">
        <v>377</v>
      </c>
      <c r="D188" s="114" t="s">
        <v>652</v>
      </c>
      <c r="E188" s="114" t="s">
        <v>653</v>
      </c>
      <c r="F188" s="115" t="s">
        <v>654</v>
      </c>
      <c r="G188" s="68" t="s">
        <v>339</v>
      </c>
      <c r="H188" s="68" t="s">
        <v>340</v>
      </c>
      <c r="I188" s="68"/>
      <c r="J188" s="68" t="s">
        <v>165</v>
      </c>
      <c r="K188" s="68" t="s">
        <v>165</v>
      </c>
      <c r="L188" s="68" t="s">
        <v>165</v>
      </c>
      <c r="M188" s="68" t="s">
        <v>163</v>
      </c>
      <c r="N188" s="68">
        <v>2021</v>
      </c>
      <c r="O188" s="68" t="s">
        <v>164</v>
      </c>
      <c r="P188" s="92" t="s">
        <v>165</v>
      </c>
      <c r="Q188" s="71" t="s">
        <v>165</v>
      </c>
      <c r="R188" s="72">
        <v>1.192</v>
      </c>
    </row>
    <row r="189" spans="1:18" ht="78" customHeight="1">
      <c r="A189" s="102" t="s">
        <v>655</v>
      </c>
      <c r="B189" s="77" t="s">
        <v>377</v>
      </c>
      <c r="C189" s="77" t="s">
        <v>377</v>
      </c>
      <c r="D189" s="114" t="s">
        <v>656</v>
      </c>
      <c r="E189" s="114" t="s">
        <v>657</v>
      </c>
      <c r="F189" s="115" t="s">
        <v>658</v>
      </c>
      <c r="G189" s="68" t="s">
        <v>345</v>
      </c>
      <c r="H189" s="68" t="s">
        <v>340</v>
      </c>
      <c r="I189" s="68" t="s">
        <v>346</v>
      </c>
      <c r="J189" s="68" t="s">
        <v>165</v>
      </c>
      <c r="K189" s="68" t="s">
        <v>165</v>
      </c>
      <c r="L189" s="68" t="s">
        <v>165</v>
      </c>
      <c r="M189" s="68" t="s">
        <v>163</v>
      </c>
      <c r="N189" s="68">
        <v>2021</v>
      </c>
      <c r="O189" s="68" t="s">
        <v>164</v>
      </c>
      <c r="P189" s="92" t="s">
        <v>165</v>
      </c>
      <c r="Q189" s="71" t="s">
        <v>165</v>
      </c>
      <c r="R189" s="72">
        <v>3.373</v>
      </c>
    </row>
    <row r="190" spans="1:18" ht="78" customHeight="1">
      <c r="A190" s="102" t="s">
        <v>659</v>
      </c>
      <c r="B190" s="77" t="s">
        <v>377</v>
      </c>
      <c r="C190" s="77" t="s">
        <v>377</v>
      </c>
      <c r="D190" s="114" t="s">
        <v>660</v>
      </c>
      <c r="E190" s="114" t="s">
        <v>661</v>
      </c>
      <c r="F190" s="115" t="s">
        <v>662</v>
      </c>
      <c r="G190" s="68" t="s">
        <v>339</v>
      </c>
      <c r="H190" s="68" t="s">
        <v>340</v>
      </c>
      <c r="I190" s="68"/>
      <c r="J190" s="68" t="s">
        <v>165</v>
      </c>
      <c r="K190" s="68" t="s">
        <v>165</v>
      </c>
      <c r="L190" s="68" t="s">
        <v>165</v>
      </c>
      <c r="M190" s="68" t="s">
        <v>163</v>
      </c>
      <c r="N190" s="68">
        <v>2021</v>
      </c>
      <c r="O190" s="68" t="s">
        <v>164</v>
      </c>
      <c r="P190" s="92" t="s">
        <v>165</v>
      </c>
      <c r="Q190" s="71" t="s">
        <v>165</v>
      </c>
      <c r="R190" s="72">
        <v>1.792</v>
      </c>
    </row>
    <row r="191" spans="1:18" ht="78" customHeight="1">
      <c r="A191" s="102" t="s">
        <v>663</v>
      </c>
      <c r="B191" s="77" t="s">
        <v>377</v>
      </c>
      <c r="C191" s="77" t="s">
        <v>377</v>
      </c>
      <c r="D191" s="114" t="s">
        <v>664</v>
      </c>
      <c r="E191" s="114" t="s">
        <v>665</v>
      </c>
      <c r="F191" s="115" t="s">
        <v>666</v>
      </c>
      <c r="G191" s="68" t="s">
        <v>339</v>
      </c>
      <c r="H191" s="68" t="s">
        <v>340</v>
      </c>
      <c r="I191" s="68"/>
      <c r="J191" s="68" t="s">
        <v>165</v>
      </c>
      <c r="K191" s="68" t="s">
        <v>165</v>
      </c>
      <c r="L191" s="68" t="s">
        <v>165</v>
      </c>
      <c r="M191" s="68" t="s">
        <v>163</v>
      </c>
      <c r="N191" s="68">
        <v>2021</v>
      </c>
      <c r="O191" s="68" t="s">
        <v>164</v>
      </c>
      <c r="P191" s="92" t="s">
        <v>165</v>
      </c>
      <c r="Q191" s="71" t="s">
        <v>165</v>
      </c>
      <c r="R191" s="72">
        <v>1.041</v>
      </c>
    </row>
    <row r="192" spans="1:18" ht="78" customHeight="1">
      <c r="A192" s="102" t="s">
        <v>667</v>
      </c>
      <c r="B192" s="77" t="s">
        <v>377</v>
      </c>
      <c r="C192" s="77" t="s">
        <v>377</v>
      </c>
      <c r="D192" s="114" t="s">
        <v>668</v>
      </c>
      <c r="E192" s="114" t="s">
        <v>669</v>
      </c>
      <c r="F192" s="115" t="s">
        <v>670</v>
      </c>
      <c r="G192" s="68" t="s">
        <v>339</v>
      </c>
      <c r="H192" s="68" t="s">
        <v>340</v>
      </c>
      <c r="I192" s="68"/>
      <c r="J192" s="68" t="s">
        <v>165</v>
      </c>
      <c r="K192" s="68" t="s">
        <v>165</v>
      </c>
      <c r="L192" s="68" t="s">
        <v>165</v>
      </c>
      <c r="M192" s="68" t="s">
        <v>163</v>
      </c>
      <c r="N192" s="68">
        <v>2021</v>
      </c>
      <c r="O192" s="68" t="s">
        <v>164</v>
      </c>
      <c r="P192" s="92" t="s">
        <v>165</v>
      </c>
      <c r="Q192" s="71" t="s">
        <v>165</v>
      </c>
      <c r="R192" s="72">
        <v>1.136</v>
      </c>
    </row>
    <row r="193" spans="1:18" ht="78" customHeight="1">
      <c r="A193" s="102" t="s">
        <v>655</v>
      </c>
      <c r="B193" s="77" t="s">
        <v>377</v>
      </c>
      <c r="C193" s="77" t="s">
        <v>377</v>
      </c>
      <c r="D193" s="114" t="s">
        <v>671</v>
      </c>
      <c r="E193" s="114" t="s">
        <v>672</v>
      </c>
      <c r="F193" s="115" t="s">
        <v>673</v>
      </c>
      <c r="G193" s="68" t="s">
        <v>345</v>
      </c>
      <c r="H193" s="68" t="s">
        <v>340</v>
      </c>
      <c r="I193" s="68" t="s">
        <v>346</v>
      </c>
      <c r="J193" s="68" t="s">
        <v>165</v>
      </c>
      <c r="K193" s="68" t="s">
        <v>165</v>
      </c>
      <c r="L193" s="68" t="s">
        <v>165</v>
      </c>
      <c r="M193" s="68" t="s">
        <v>163</v>
      </c>
      <c r="N193" s="68">
        <v>2021</v>
      </c>
      <c r="O193" s="68" t="s">
        <v>164</v>
      </c>
      <c r="P193" s="92" t="s">
        <v>165</v>
      </c>
      <c r="Q193" s="71" t="s">
        <v>165</v>
      </c>
      <c r="R193" s="72">
        <v>3.373</v>
      </c>
    </row>
    <row r="194" spans="1:18" ht="78" customHeight="1">
      <c r="A194" s="102" t="s">
        <v>667</v>
      </c>
      <c r="B194" s="77" t="s">
        <v>377</v>
      </c>
      <c r="C194" s="77" t="s">
        <v>377</v>
      </c>
      <c r="D194" s="114" t="s">
        <v>674</v>
      </c>
      <c r="E194" s="114" t="s">
        <v>675</v>
      </c>
      <c r="F194" s="115" t="s">
        <v>666</v>
      </c>
      <c r="G194" s="68" t="s">
        <v>339</v>
      </c>
      <c r="H194" s="68" t="s">
        <v>340</v>
      </c>
      <c r="I194" s="68"/>
      <c r="J194" s="68" t="s">
        <v>165</v>
      </c>
      <c r="K194" s="68" t="s">
        <v>165</v>
      </c>
      <c r="L194" s="68" t="s">
        <v>165</v>
      </c>
      <c r="M194" s="68" t="s">
        <v>163</v>
      </c>
      <c r="N194" s="68">
        <v>2021</v>
      </c>
      <c r="O194" s="68" t="s">
        <v>164</v>
      </c>
      <c r="P194" s="92" t="s">
        <v>165</v>
      </c>
      <c r="Q194" s="71" t="s">
        <v>165</v>
      </c>
      <c r="R194" s="72">
        <v>0.864</v>
      </c>
    </row>
    <row r="195" spans="1:18" ht="78" customHeight="1">
      <c r="A195" s="102" t="s">
        <v>667</v>
      </c>
      <c r="B195" s="77" t="s">
        <v>377</v>
      </c>
      <c r="C195" s="77" t="s">
        <v>377</v>
      </c>
      <c r="D195" s="114" t="s">
        <v>676</v>
      </c>
      <c r="E195" s="114" t="s">
        <v>677</v>
      </c>
      <c r="F195" s="115" t="s">
        <v>678</v>
      </c>
      <c r="G195" s="68" t="s">
        <v>339</v>
      </c>
      <c r="H195" s="68" t="s">
        <v>340</v>
      </c>
      <c r="I195" s="68"/>
      <c r="J195" s="68" t="s">
        <v>165</v>
      </c>
      <c r="K195" s="68" t="s">
        <v>165</v>
      </c>
      <c r="L195" s="68" t="s">
        <v>165</v>
      </c>
      <c r="M195" s="68" t="s">
        <v>163</v>
      </c>
      <c r="N195" s="68">
        <v>2021</v>
      </c>
      <c r="O195" s="68" t="s">
        <v>164</v>
      </c>
      <c r="P195" s="92" t="s">
        <v>165</v>
      </c>
      <c r="Q195" s="71" t="s">
        <v>165</v>
      </c>
      <c r="R195" s="72">
        <v>3.118</v>
      </c>
    </row>
    <row r="196" spans="1:18" ht="78" customHeight="1">
      <c r="A196" s="102" t="s">
        <v>659</v>
      </c>
      <c r="B196" s="77" t="s">
        <v>377</v>
      </c>
      <c r="C196" s="77" t="s">
        <v>377</v>
      </c>
      <c r="D196" s="114" t="s">
        <v>679</v>
      </c>
      <c r="E196" s="114" t="s">
        <v>680</v>
      </c>
      <c r="F196" s="115" t="s">
        <v>681</v>
      </c>
      <c r="G196" s="68" t="s">
        <v>339</v>
      </c>
      <c r="H196" s="68" t="s">
        <v>340</v>
      </c>
      <c r="I196" s="68"/>
      <c r="J196" s="68" t="s">
        <v>165</v>
      </c>
      <c r="K196" s="68" t="s">
        <v>165</v>
      </c>
      <c r="L196" s="68" t="s">
        <v>165</v>
      </c>
      <c r="M196" s="68" t="s">
        <v>163</v>
      </c>
      <c r="N196" s="68">
        <v>2021</v>
      </c>
      <c r="O196" s="68" t="s">
        <v>164</v>
      </c>
      <c r="P196" s="92" t="s">
        <v>165</v>
      </c>
      <c r="Q196" s="71" t="s">
        <v>165</v>
      </c>
      <c r="R196" s="72">
        <v>3.326</v>
      </c>
    </row>
    <row r="197" spans="1:18" ht="78" customHeight="1">
      <c r="A197" s="102" t="s">
        <v>659</v>
      </c>
      <c r="B197" s="77" t="s">
        <v>377</v>
      </c>
      <c r="C197" s="77" t="s">
        <v>377</v>
      </c>
      <c r="D197" s="114" t="s">
        <v>682</v>
      </c>
      <c r="E197" s="114" t="s">
        <v>683</v>
      </c>
      <c r="F197" s="115" t="s">
        <v>678</v>
      </c>
      <c r="G197" s="68" t="s">
        <v>339</v>
      </c>
      <c r="H197" s="68" t="s">
        <v>340</v>
      </c>
      <c r="I197" s="68"/>
      <c r="J197" s="68" t="s">
        <v>165</v>
      </c>
      <c r="K197" s="68" t="s">
        <v>165</v>
      </c>
      <c r="L197" s="68" t="s">
        <v>165</v>
      </c>
      <c r="M197" s="68" t="s">
        <v>163</v>
      </c>
      <c r="N197" s="68">
        <v>2021</v>
      </c>
      <c r="O197" s="68" t="s">
        <v>164</v>
      </c>
      <c r="P197" s="92" t="s">
        <v>165</v>
      </c>
      <c r="Q197" s="71" t="s">
        <v>165</v>
      </c>
      <c r="R197" s="72">
        <v>1.908</v>
      </c>
    </row>
    <row r="198" spans="1:18" ht="78" customHeight="1">
      <c r="A198" s="102" t="s">
        <v>655</v>
      </c>
      <c r="B198" s="77" t="s">
        <v>377</v>
      </c>
      <c r="C198" s="77" t="s">
        <v>377</v>
      </c>
      <c r="D198" s="114" t="s">
        <v>684</v>
      </c>
      <c r="E198" s="114" t="s">
        <v>685</v>
      </c>
      <c r="F198" s="115" t="s">
        <v>686</v>
      </c>
      <c r="G198" s="68" t="s">
        <v>345</v>
      </c>
      <c r="H198" s="68" t="s">
        <v>340</v>
      </c>
      <c r="I198" s="68" t="s">
        <v>346</v>
      </c>
      <c r="J198" s="68" t="s">
        <v>165</v>
      </c>
      <c r="K198" s="68" t="s">
        <v>165</v>
      </c>
      <c r="L198" s="68" t="s">
        <v>165</v>
      </c>
      <c r="M198" s="68" t="s">
        <v>163</v>
      </c>
      <c r="N198" s="68">
        <v>2021</v>
      </c>
      <c r="O198" s="68" t="s">
        <v>164</v>
      </c>
      <c r="P198" s="92" t="s">
        <v>165</v>
      </c>
      <c r="Q198" s="71" t="s">
        <v>165</v>
      </c>
      <c r="R198" s="72">
        <v>3.609</v>
      </c>
    </row>
    <row r="199" spans="1:18" ht="78" customHeight="1">
      <c r="A199" s="102" t="s">
        <v>659</v>
      </c>
      <c r="B199" s="77" t="s">
        <v>377</v>
      </c>
      <c r="C199" s="77" t="s">
        <v>377</v>
      </c>
      <c r="D199" s="114" t="s">
        <v>687</v>
      </c>
      <c r="E199" s="114" t="s">
        <v>688</v>
      </c>
      <c r="F199" s="115" t="s">
        <v>686</v>
      </c>
      <c r="G199" s="68" t="s">
        <v>339</v>
      </c>
      <c r="H199" s="68" t="s">
        <v>340</v>
      </c>
      <c r="I199" s="68"/>
      <c r="J199" s="68" t="s">
        <v>165</v>
      </c>
      <c r="K199" s="68" t="s">
        <v>165</v>
      </c>
      <c r="L199" s="68" t="s">
        <v>165</v>
      </c>
      <c r="M199" s="68" t="s">
        <v>163</v>
      </c>
      <c r="N199" s="68">
        <v>2021</v>
      </c>
      <c r="O199" s="68" t="s">
        <v>164</v>
      </c>
      <c r="P199" s="92" t="s">
        <v>165</v>
      </c>
      <c r="Q199" s="71" t="s">
        <v>165</v>
      </c>
      <c r="R199" s="72">
        <v>2.4</v>
      </c>
    </row>
    <row r="200" spans="1:18" ht="60" customHeight="1">
      <c r="A200" s="102" t="s">
        <v>689</v>
      </c>
      <c r="B200" s="77" t="s">
        <v>377</v>
      </c>
      <c r="C200" s="77" t="s">
        <v>377</v>
      </c>
      <c r="D200" s="114" t="s">
        <v>690</v>
      </c>
      <c r="E200" s="114" t="s">
        <v>691</v>
      </c>
      <c r="F200" s="115" t="s">
        <v>692</v>
      </c>
      <c r="G200" s="68" t="s">
        <v>345</v>
      </c>
      <c r="H200" s="68" t="s">
        <v>403</v>
      </c>
      <c r="I200" s="68" t="s">
        <v>404</v>
      </c>
      <c r="J200" s="68" t="s">
        <v>165</v>
      </c>
      <c r="K200" s="68" t="s">
        <v>165</v>
      </c>
      <c r="L200" s="68" t="s">
        <v>165</v>
      </c>
      <c r="M200" s="68" t="s">
        <v>163</v>
      </c>
      <c r="N200" s="68">
        <v>2021</v>
      </c>
      <c r="O200" s="68" t="s">
        <v>164</v>
      </c>
      <c r="P200" s="92" t="s">
        <v>165</v>
      </c>
      <c r="Q200" s="71" t="s">
        <v>165</v>
      </c>
      <c r="R200" s="72">
        <v>4.414</v>
      </c>
    </row>
    <row r="201" spans="1:18" ht="78" customHeight="1">
      <c r="A201" s="102" t="s">
        <v>655</v>
      </c>
      <c r="B201" s="77" t="s">
        <v>377</v>
      </c>
      <c r="C201" s="77" t="s">
        <v>377</v>
      </c>
      <c r="D201" s="114" t="s">
        <v>693</v>
      </c>
      <c r="E201" s="114" t="s">
        <v>694</v>
      </c>
      <c r="F201" s="115" t="s">
        <v>695</v>
      </c>
      <c r="G201" s="68" t="s">
        <v>345</v>
      </c>
      <c r="H201" s="68" t="s">
        <v>340</v>
      </c>
      <c r="I201" s="68" t="s">
        <v>346</v>
      </c>
      <c r="J201" s="68" t="s">
        <v>165</v>
      </c>
      <c r="K201" s="68" t="s">
        <v>165</v>
      </c>
      <c r="L201" s="68" t="s">
        <v>165</v>
      </c>
      <c r="M201" s="68" t="s">
        <v>163</v>
      </c>
      <c r="N201" s="68">
        <v>2021</v>
      </c>
      <c r="O201" s="68" t="s">
        <v>164</v>
      </c>
      <c r="P201" s="92" t="s">
        <v>165</v>
      </c>
      <c r="Q201" s="71" t="s">
        <v>165</v>
      </c>
      <c r="R201" s="72">
        <v>3.499</v>
      </c>
    </row>
    <row r="202" spans="1:18" ht="78" customHeight="1">
      <c r="A202" s="102" t="s">
        <v>659</v>
      </c>
      <c r="B202" s="77" t="s">
        <v>377</v>
      </c>
      <c r="C202" s="77" t="s">
        <v>377</v>
      </c>
      <c r="D202" s="114" t="s">
        <v>696</v>
      </c>
      <c r="E202" s="114" t="s">
        <v>697</v>
      </c>
      <c r="F202" s="115" t="s">
        <v>698</v>
      </c>
      <c r="G202" s="68" t="s">
        <v>339</v>
      </c>
      <c r="H202" s="68" t="s">
        <v>340</v>
      </c>
      <c r="I202" s="68"/>
      <c r="J202" s="68" t="s">
        <v>165</v>
      </c>
      <c r="K202" s="68" t="s">
        <v>165</v>
      </c>
      <c r="L202" s="68" t="s">
        <v>165</v>
      </c>
      <c r="M202" s="68" t="s">
        <v>163</v>
      </c>
      <c r="N202" s="68">
        <v>2021</v>
      </c>
      <c r="O202" s="68" t="s">
        <v>164</v>
      </c>
      <c r="P202" s="92" t="s">
        <v>165</v>
      </c>
      <c r="Q202" s="71" t="s">
        <v>165</v>
      </c>
      <c r="R202" s="72">
        <v>1.763</v>
      </c>
    </row>
    <row r="203" spans="1:18" ht="78" customHeight="1">
      <c r="A203" s="102" t="s">
        <v>667</v>
      </c>
      <c r="B203" s="77" t="s">
        <v>377</v>
      </c>
      <c r="C203" s="77" t="s">
        <v>377</v>
      </c>
      <c r="D203" s="114" t="s">
        <v>699</v>
      </c>
      <c r="E203" s="114" t="s">
        <v>700</v>
      </c>
      <c r="F203" s="115" t="s">
        <v>701</v>
      </c>
      <c r="G203" s="68" t="s">
        <v>339</v>
      </c>
      <c r="H203" s="68" t="s">
        <v>340</v>
      </c>
      <c r="I203" s="68"/>
      <c r="J203" s="68" t="s">
        <v>165</v>
      </c>
      <c r="K203" s="68" t="s">
        <v>165</v>
      </c>
      <c r="L203" s="68" t="s">
        <v>165</v>
      </c>
      <c r="M203" s="68" t="s">
        <v>163</v>
      </c>
      <c r="N203" s="68">
        <v>2021</v>
      </c>
      <c r="O203" s="68" t="s">
        <v>164</v>
      </c>
      <c r="P203" s="92" t="s">
        <v>165</v>
      </c>
      <c r="Q203" s="71" t="s">
        <v>165</v>
      </c>
      <c r="R203" s="72">
        <v>1.154</v>
      </c>
    </row>
    <row r="204" spans="1:18" ht="78" customHeight="1">
      <c r="A204" s="102" t="s">
        <v>659</v>
      </c>
      <c r="B204" s="77" t="s">
        <v>377</v>
      </c>
      <c r="C204" s="77" t="s">
        <v>377</v>
      </c>
      <c r="D204" s="114" t="s">
        <v>702</v>
      </c>
      <c r="E204" s="114" t="s">
        <v>703</v>
      </c>
      <c r="F204" s="115" t="s">
        <v>701</v>
      </c>
      <c r="G204" s="68" t="s">
        <v>339</v>
      </c>
      <c r="H204" s="68" t="s">
        <v>340</v>
      </c>
      <c r="I204" s="68"/>
      <c r="J204" s="68" t="s">
        <v>165</v>
      </c>
      <c r="K204" s="68" t="s">
        <v>165</v>
      </c>
      <c r="L204" s="68" t="s">
        <v>165</v>
      </c>
      <c r="M204" s="68" t="s">
        <v>163</v>
      </c>
      <c r="N204" s="68">
        <v>2021</v>
      </c>
      <c r="O204" s="68" t="s">
        <v>164</v>
      </c>
      <c r="P204" s="92" t="s">
        <v>165</v>
      </c>
      <c r="Q204" s="71" t="s">
        <v>165</v>
      </c>
      <c r="R204" s="72">
        <v>1.763</v>
      </c>
    </row>
    <row r="205" spans="1:18" ht="78" customHeight="1">
      <c r="A205" s="102" t="s">
        <v>659</v>
      </c>
      <c r="B205" s="77" t="s">
        <v>377</v>
      </c>
      <c r="C205" s="77" t="s">
        <v>377</v>
      </c>
      <c r="D205" s="114" t="s">
        <v>704</v>
      </c>
      <c r="E205" s="114" t="s">
        <v>705</v>
      </c>
      <c r="F205" s="115" t="s">
        <v>706</v>
      </c>
      <c r="G205" s="68" t="s">
        <v>339</v>
      </c>
      <c r="H205" s="68" t="s">
        <v>340</v>
      </c>
      <c r="I205" s="68"/>
      <c r="J205" s="68" t="s">
        <v>165</v>
      </c>
      <c r="K205" s="68" t="s">
        <v>165</v>
      </c>
      <c r="L205" s="68" t="s">
        <v>165</v>
      </c>
      <c r="M205" s="68" t="s">
        <v>163</v>
      </c>
      <c r="N205" s="68">
        <v>2021</v>
      </c>
      <c r="O205" s="68" t="s">
        <v>164</v>
      </c>
      <c r="P205" s="92" t="s">
        <v>165</v>
      </c>
      <c r="Q205" s="71" t="s">
        <v>165</v>
      </c>
      <c r="R205" s="72">
        <v>1.763</v>
      </c>
    </row>
    <row r="206" spans="1:18" ht="78" customHeight="1">
      <c r="A206" s="102" t="s">
        <v>655</v>
      </c>
      <c r="B206" s="77" t="s">
        <v>377</v>
      </c>
      <c r="C206" s="77" t="s">
        <v>377</v>
      </c>
      <c r="D206" s="114" t="s">
        <v>707</v>
      </c>
      <c r="E206" s="114" t="s">
        <v>708</v>
      </c>
      <c r="F206" s="115" t="s">
        <v>686</v>
      </c>
      <c r="G206" s="68" t="s">
        <v>345</v>
      </c>
      <c r="H206" s="68" t="s">
        <v>340</v>
      </c>
      <c r="I206" s="68" t="s">
        <v>346</v>
      </c>
      <c r="J206" s="68" t="s">
        <v>165</v>
      </c>
      <c r="K206" s="68" t="s">
        <v>165</v>
      </c>
      <c r="L206" s="68" t="s">
        <v>165</v>
      </c>
      <c r="M206" s="68" t="s">
        <v>163</v>
      </c>
      <c r="N206" s="68">
        <v>2021</v>
      </c>
      <c r="O206" s="68" t="s">
        <v>164</v>
      </c>
      <c r="P206" s="92" t="s">
        <v>165</v>
      </c>
      <c r="Q206" s="71" t="s">
        <v>165</v>
      </c>
      <c r="R206" s="72">
        <v>3.464</v>
      </c>
    </row>
    <row r="207" spans="1:18" ht="78" customHeight="1">
      <c r="A207" s="102" t="s">
        <v>663</v>
      </c>
      <c r="B207" s="77" t="s">
        <v>377</v>
      </c>
      <c r="C207" s="77" t="s">
        <v>377</v>
      </c>
      <c r="D207" s="114" t="s">
        <v>709</v>
      </c>
      <c r="E207" s="114" t="s">
        <v>710</v>
      </c>
      <c r="F207" s="115" t="s">
        <v>701</v>
      </c>
      <c r="G207" s="68" t="s">
        <v>339</v>
      </c>
      <c r="H207" s="68" t="s">
        <v>340</v>
      </c>
      <c r="I207" s="68"/>
      <c r="J207" s="68" t="s">
        <v>165</v>
      </c>
      <c r="K207" s="68" t="s">
        <v>165</v>
      </c>
      <c r="L207" s="68" t="s">
        <v>165</v>
      </c>
      <c r="M207" s="68" t="s">
        <v>163</v>
      </c>
      <c r="N207" s="68">
        <v>2021</v>
      </c>
      <c r="O207" s="68" t="s">
        <v>164</v>
      </c>
      <c r="P207" s="92" t="s">
        <v>165</v>
      </c>
      <c r="Q207" s="71" t="s">
        <v>165</v>
      </c>
      <c r="R207" s="72">
        <v>0.787</v>
      </c>
    </row>
    <row r="208" spans="1:18" ht="78" customHeight="1">
      <c r="A208" s="102" t="s">
        <v>667</v>
      </c>
      <c r="B208" s="77" t="s">
        <v>377</v>
      </c>
      <c r="C208" s="77" t="s">
        <v>377</v>
      </c>
      <c r="D208" s="114" t="s">
        <v>711</v>
      </c>
      <c r="E208" s="114" t="s">
        <v>712</v>
      </c>
      <c r="F208" s="115" t="s">
        <v>713</v>
      </c>
      <c r="G208" s="68" t="s">
        <v>339</v>
      </c>
      <c r="H208" s="68" t="s">
        <v>340</v>
      </c>
      <c r="I208" s="68"/>
      <c r="J208" s="68" t="s">
        <v>165</v>
      </c>
      <c r="K208" s="68" t="s">
        <v>165</v>
      </c>
      <c r="L208" s="68" t="s">
        <v>165</v>
      </c>
      <c r="M208" s="68" t="s">
        <v>163</v>
      </c>
      <c r="N208" s="68">
        <v>2021</v>
      </c>
      <c r="O208" s="68" t="s">
        <v>164</v>
      </c>
      <c r="P208" s="92" t="s">
        <v>165</v>
      </c>
      <c r="Q208" s="71" t="s">
        <v>165</v>
      </c>
      <c r="R208" s="72">
        <v>0.863</v>
      </c>
    </row>
    <row r="209" spans="1:18" ht="78" customHeight="1">
      <c r="A209" s="102" t="s">
        <v>659</v>
      </c>
      <c r="B209" s="77" t="s">
        <v>377</v>
      </c>
      <c r="C209" s="77" t="s">
        <v>377</v>
      </c>
      <c r="D209" s="114" t="s">
        <v>714</v>
      </c>
      <c r="E209" s="114" t="s">
        <v>715</v>
      </c>
      <c r="F209" s="115" t="s">
        <v>716</v>
      </c>
      <c r="G209" s="68" t="s">
        <v>339</v>
      </c>
      <c r="H209" s="68" t="s">
        <v>340</v>
      </c>
      <c r="I209" s="68"/>
      <c r="J209" s="68" t="s">
        <v>165</v>
      </c>
      <c r="K209" s="68" t="s">
        <v>165</v>
      </c>
      <c r="L209" s="68" t="s">
        <v>165</v>
      </c>
      <c r="M209" s="68" t="s">
        <v>163</v>
      </c>
      <c r="N209" s="68">
        <v>2021</v>
      </c>
      <c r="O209" s="68" t="s">
        <v>164</v>
      </c>
      <c r="P209" s="92" t="s">
        <v>165</v>
      </c>
      <c r="Q209" s="71" t="s">
        <v>165</v>
      </c>
      <c r="R209" s="72">
        <v>1.782</v>
      </c>
    </row>
    <row r="210" spans="1:18" ht="78" customHeight="1">
      <c r="A210" s="102" t="s">
        <v>667</v>
      </c>
      <c r="B210" s="77" t="s">
        <v>377</v>
      </c>
      <c r="C210" s="77" t="s">
        <v>377</v>
      </c>
      <c r="D210" s="114" t="s">
        <v>717</v>
      </c>
      <c r="E210" s="114" t="s">
        <v>718</v>
      </c>
      <c r="F210" s="115" t="s">
        <v>698</v>
      </c>
      <c r="G210" s="68" t="s">
        <v>339</v>
      </c>
      <c r="H210" s="68" t="s">
        <v>340</v>
      </c>
      <c r="I210" s="68"/>
      <c r="J210" s="68" t="s">
        <v>165</v>
      </c>
      <c r="K210" s="68" t="s">
        <v>165</v>
      </c>
      <c r="L210" s="68" t="s">
        <v>165</v>
      </c>
      <c r="M210" s="68" t="s">
        <v>163</v>
      </c>
      <c r="N210" s="68">
        <v>2021</v>
      </c>
      <c r="O210" s="68" t="s">
        <v>164</v>
      </c>
      <c r="P210" s="92" t="s">
        <v>165</v>
      </c>
      <c r="Q210" s="71" t="s">
        <v>165</v>
      </c>
      <c r="R210" s="72">
        <v>1.171</v>
      </c>
    </row>
    <row r="211" spans="1:18" ht="78" customHeight="1">
      <c r="A211" s="102" t="s">
        <v>667</v>
      </c>
      <c r="B211" s="77" t="s">
        <v>377</v>
      </c>
      <c r="C211" s="77" t="s">
        <v>377</v>
      </c>
      <c r="D211" s="114" t="s">
        <v>719</v>
      </c>
      <c r="E211" s="114" t="s">
        <v>720</v>
      </c>
      <c r="F211" s="115" t="s">
        <v>721</v>
      </c>
      <c r="G211" s="68" t="s">
        <v>339</v>
      </c>
      <c r="H211" s="68" t="s">
        <v>340</v>
      </c>
      <c r="I211" s="68"/>
      <c r="J211" s="68" t="s">
        <v>165</v>
      </c>
      <c r="K211" s="68" t="s">
        <v>165</v>
      </c>
      <c r="L211" s="68" t="s">
        <v>165</v>
      </c>
      <c r="M211" s="68" t="s">
        <v>163</v>
      </c>
      <c r="N211" s="68">
        <v>2021</v>
      </c>
      <c r="O211" s="68" t="s">
        <v>164</v>
      </c>
      <c r="P211" s="92" t="s">
        <v>165</v>
      </c>
      <c r="Q211" s="71" t="s">
        <v>165</v>
      </c>
      <c r="R211" s="72">
        <v>1.135</v>
      </c>
    </row>
    <row r="212" spans="1:18" ht="78" customHeight="1">
      <c r="A212" s="102" t="s">
        <v>659</v>
      </c>
      <c r="B212" s="77" t="s">
        <v>377</v>
      </c>
      <c r="C212" s="77" t="s">
        <v>377</v>
      </c>
      <c r="D212" s="114" t="s">
        <v>722</v>
      </c>
      <c r="E212" s="114" t="s">
        <v>723</v>
      </c>
      <c r="F212" s="115" t="s">
        <v>724</v>
      </c>
      <c r="G212" s="68" t="s">
        <v>339</v>
      </c>
      <c r="H212" s="68" t="s">
        <v>340</v>
      </c>
      <c r="I212" s="68"/>
      <c r="J212" s="68" t="s">
        <v>165</v>
      </c>
      <c r="K212" s="68" t="s">
        <v>165</v>
      </c>
      <c r="L212" s="68" t="s">
        <v>165</v>
      </c>
      <c r="M212" s="68" t="s">
        <v>163</v>
      </c>
      <c r="N212" s="68">
        <v>2021</v>
      </c>
      <c r="O212" s="68" t="s">
        <v>164</v>
      </c>
      <c r="P212" s="92" t="s">
        <v>165</v>
      </c>
      <c r="Q212" s="71" t="s">
        <v>165</v>
      </c>
      <c r="R212" s="72">
        <v>1.747</v>
      </c>
    </row>
    <row r="213" spans="1:18" ht="78" customHeight="1">
      <c r="A213" s="102" t="s">
        <v>663</v>
      </c>
      <c r="B213" s="77" t="s">
        <v>377</v>
      </c>
      <c r="C213" s="77" t="s">
        <v>377</v>
      </c>
      <c r="D213" s="114" t="s">
        <v>725</v>
      </c>
      <c r="E213" s="114" t="s">
        <v>726</v>
      </c>
      <c r="F213" s="115" t="s">
        <v>706</v>
      </c>
      <c r="G213" s="68" t="s">
        <v>339</v>
      </c>
      <c r="H213" s="68" t="s">
        <v>340</v>
      </c>
      <c r="I213" s="68"/>
      <c r="J213" s="68" t="s">
        <v>165</v>
      </c>
      <c r="K213" s="68" t="s">
        <v>165</v>
      </c>
      <c r="L213" s="68" t="s">
        <v>165</v>
      </c>
      <c r="M213" s="68" t="s">
        <v>163</v>
      </c>
      <c r="N213" s="68">
        <v>2021</v>
      </c>
      <c r="O213" s="68" t="s">
        <v>164</v>
      </c>
      <c r="P213" s="92" t="s">
        <v>165</v>
      </c>
      <c r="Q213" s="71" t="s">
        <v>165</v>
      </c>
      <c r="R213" s="72">
        <v>1.058</v>
      </c>
    </row>
    <row r="214" spans="1:18" ht="78" customHeight="1">
      <c r="A214" s="102" t="s">
        <v>659</v>
      </c>
      <c r="B214" s="77" t="s">
        <v>377</v>
      </c>
      <c r="C214" s="77" t="s">
        <v>377</v>
      </c>
      <c r="D214" s="114" t="s">
        <v>727</v>
      </c>
      <c r="E214" s="114" t="s">
        <v>728</v>
      </c>
      <c r="F214" s="115" t="s">
        <v>729</v>
      </c>
      <c r="G214" s="68" t="s">
        <v>339</v>
      </c>
      <c r="H214" s="68" t="s">
        <v>340</v>
      </c>
      <c r="I214" s="68"/>
      <c r="J214" s="68" t="s">
        <v>165</v>
      </c>
      <c r="K214" s="68" t="s">
        <v>165</v>
      </c>
      <c r="L214" s="68" t="s">
        <v>165</v>
      </c>
      <c r="M214" s="68" t="s">
        <v>163</v>
      </c>
      <c r="N214" s="68">
        <v>2021</v>
      </c>
      <c r="O214" s="68" t="s">
        <v>164</v>
      </c>
      <c r="P214" s="92" t="s">
        <v>165</v>
      </c>
      <c r="Q214" s="71" t="s">
        <v>165</v>
      </c>
      <c r="R214" s="72">
        <v>1.745</v>
      </c>
    </row>
    <row r="215" spans="1:18" ht="78" customHeight="1">
      <c r="A215" s="102" t="s">
        <v>659</v>
      </c>
      <c r="B215" s="77" t="s">
        <v>377</v>
      </c>
      <c r="C215" s="77" t="s">
        <v>377</v>
      </c>
      <c r="D215" s="114" t="s">
        <v>730</v>
      </c>
      <c r="E215" s="114" t="s">
        <v>731</v>
      </c>
      <c r="F215" s="115" t="s">
        <v>729</v>
      </c>
      <c r="G215" s="68" t="s">
        <v>339</v>
      </c>
      <c r="H215" s="68" t="s">
        <v>340</v>
      </c>
      <c r="I215" s="68"/>
      <c r="J215" s="68" t="s">
        <v>165</v>
      </c>
      <c r="K215" s="68" t="s">
        <v>165</v>
      </c>
      <c r="L215" s="68" t="s">
        <v>165</v>
      </c>
      <c r="M215" s="68" t="s">
        <v>163</v>
      </c>
      <c r="N215" s="68">
        <v>2021</v>
      </c>
      <c r="O215" s="68" t="s">
        <v>164</v>
      </c>
      <c r="P215" s="92" t="s">
        <v>165</v>
      </c>
      <c r="Q215" s="71" t="s">
        <v>165</v>
      </c>
      <c r="R215" s="72">
        <v>1.745</v>
      </c>
    </row>
    <row r="216" spans="1:18" ht="78" customHeight="1">
      <c r="A216" s="102" t="s">
        <v>667</v>
      </c>
      <c r="B216" s="77" t="s">
        <v>377</v>
      </c>
      <c r="C216" s="77" t="s">
        <v>377</v>
      </c>
      <c r="D216" s="114" t="s">
        <v>732</v>
      </c>
      <c r="E216" s="114" t="s">
        <v>733</v>
      </c>
      <c r="F216" s="115" t="s">
        <v>734</v>
      </c>
      <c r="G216" s="68" t="s">
        <v>339</v>
      </c>
      <c r="H216" s="68" t="s">
        <v>340</v>
      </c>
      <c r="I216" s="68"/>
      <c r="J216" s="68" t="s">
        <v>165</v>
      </c>
      <c r="K216" s="68" t="s">
        <v>165</v>
      </c>
      <c r="L216" s="68" t="s">
        <v>165</v>
      </c>
      <c r="M216" s="68" t="s">
        <v>163</v>
      </c>
      <c r="N216" s="68">
        <v>2021</v>
      </c>
      <c r="O216" s="68" t="s">
        <v>164</v>
      </c>
      <c r="P216" s="92" t="s">
        <v>165</v>
      </c>
      <c r="Q216" s="71" t="s">
        <v>165</v>
      </c>
      <c r="R216" s="72">
        <v>1.135</v>
      </c>
    </row>
    <row r="217" spans="1:18" ht="78" customHeight="1">
      <c r="A217" s="102" t="s">
        <v>659</v>
      </c>
      <c r="B217" s="77" t="s">
        <v>377</v>
      </c>
      <c r="C217" s="77" t="s">
        <v>377</v>
      </c>
      <c r="D217" s="114" t="s">
        <v>735</v>
      </c>
      <c r="E217" s="114" t="s">
        <v>736</v>
      </c>
      <c r="F217" s="115" t="s">
        <v>737</v>
      </c>
      <c r="G217" s="68" t="s">
        <v>339</v>
      </c>
      <c r="H217" s="68" t="s">
        <v>340</v>
      </c>
      <c r="I217" s="68"/>
      <c r="J217" s="68" t="s">
        <v>165</v>
      </c>
      <c r="K217" s="68" t="s">
        <v>165</v>
      </c>
      <c r="L217" s="68" t="s">
        <v>165</v>
      </c>
      <c r="M217" s="68" t="s">
        <v>163</v>
      </c>
      <c r="N217" s="68">
        <v>2021</v>
      </c>
      <c r="O217" s="68" t="s">
        <v>164</v>
      </c>
      <c r="P217" s="92" t="s">
        <v>165</v>
      </c>
      <c r="Q217" s="71" t="s">
        <v>165</v>
      </c>
      <c r="R217" s="72">
        <v>1.755</v>
      </c>
    </row>
    <row r="218" spans="1:18" ht="78" customHeight="1">
      <c r="A218" s="102" t="s">
        <v>659</v>
      </c>
      <c r="B218" s="77" t="s">
        <v>377</v>
      </c>
      <c r="C218" s="77" t="s">
        <v>377</v>
      </c>
      <c r="D218" s="114" t="s">
        <v>738</v>
      </c>
      <c r="E218" s="114" t="s">
        <v>739</v>
      </c>
      <c r="F218" s="115" t="s">
        <v>740</v>
      </c>
      <c r="G218" s="68" t="s">
        <v>339</v>
      </c>
      <c r="H218" s="68" t="s">
        <v>340</v>
      </c>
      <c r="I218" s="68"/>
      <c r="J218" s="68" t="s">
        <v>165</v>
      </c>
      <c r="K218" s="68" t="s">
        <v>165</v>
      </c>
      <c r="L218" s="68" t="s">
        <v>165</v>
      </c>
      <c r="M218" s="68" t="s">
        <v>163</v>
      </c>
      <c r="N218" s="68">
        <v>2021</v>
      </c>
      <c r="O218" s="68" t="s">
        <v>164</v>
      </c>
      <c r="P218" s="92" t="s">
        <v>165</v>
      </c>
      <c r="Q218" s="71" t="s">
        <v>165</v>
      </c>
      <c r="R218" s="72">
        <v>1.755</v>
      </c>
    </row>
    <row r="219" spans="1:18" ht="78" customHeight="1">
      <c r="A219" s="102" t="s">
        <v>659</v>
      </c>
      <c r="B219" s="77" t="s">
        <v>377</v>
      </c>
      <c r="C219" s="77" t="s">
        <v>377</v>
      </c>
      <c r="D219" s="114" t="s">
        <v>741</v>
      </c>
      <c r="E219" s="114" t="s">
        <v>742</v>
      </c>
      <c r="F219" s="115" t="s">
        <v>743</v>
      </c>
      <c r="G219" s="68" t="s">
        <v>339</v>
      </c>
      <c r="H219" s="68" t="s">
        <v>340</v>
      </c>
      <c r="I219" s="68"/>
      <c r="J219" s="68" t="s">
        <v>165</v>
      </c>
      <c r="K219" s="68" t="s">
        <v>165</v>
      </c>
      <c r="L219" s="68" t="s">
        <v>165</v>
      </c>
      <c r="M219" s="68" t="s">
        <v>163</v>
      </c>
      <c r="N219" s="68">
        <v>2021</v>
      </c>
      <c r="O219" s="68" t="s">
        <v>164</v>
      </c>
      <c r="P219" s="92" t="s">
        <v>165</v>
      </c>
      <c r="Q219" s="71" t="s">
        <v>165</v>
      </c>
      <c r="R219" s="72">
        <v>1.734</v>
      </c>
    </row>
    <row r="220" spans="1:18" ht="78" customHeight="1">
      <c r="A220" s="102" t="s">
        <v>659</v>
      </c>
      <c r="B220" s="77" t="s">
        <v>377</v>
      </c>
      <c r="C220" s="77" t="s">
        <v>377</v>
      </c>
      <c r="D220" s="114" t="s">
        <v>744</v>
      </c>
      <c r="E220" s="114" t="s">
        <v>745</v>
      </c>
      <c r="F220" s="115" t="s">
        <v>746</v>
      </c>
      <c r="G220" s="68" t="s">
        <v>339</v>
      </c>
      <c r="H220" s="68" t="s">
        <v>340</v>
      </c>
      <c r="I220" s="68"/>
      <c r="J220" s="68" t="s">
        <v>165</v>
      </c>
      <c r="K220" s="68" t="s">
        <v>165</v>
      </c>
      <c r="L220" s="68" t="s">
        <v>165</v>
      </c>
      <c r="M220" s="68" t="s">
        <v>163</v>
      </c>
      <c r="N220" s="68">
        <v>2021</v>
      </c>
      <c r="O220" s="68" t="s">
        <v>164</v>
      </c>
      <c r="P220" s="92" t="s">
        <v>165</v>
      </c>
      <c r="Q220" s="71" t="s">
        <v>165</v>
      </c>
      <c r="R220" s="72">
        <v>1.741</v>
      </c>
    </row>
    <row r="221" spans="1:18" ht="78" customHeight="1">
      <c r="A221" s="102" t="s">
        <v>667</v>
      </c>
      <c r="B221" s="77" t="s">
        <v>377</v>
      </c>
      <c r="C221" s="77" t="s">
        <v>377</v>
      </c>
      <c r="D221" s="114" t="s">
        <v>747</v>
      </c>
      <c r="E221" s="114" t="s">
        <v>748</v>
      </c>
      <c r="F221" s="115" t="s">
        <v>749</v>
      </c>
      <c r="G221" s="68" t="s">
        <v>339</v>
      </c>
      <c r="H221" s="68" t="s">
        <v>340</v>
      </c>
      <c r="I221" s="68"/>
      <c r="J221" s="68" t="s">
        <v>165</v>
      </c>
      <c r="K221" s="68" t="s">
        <v>165</v>
      </c>
      <c r="L221" s="68" t="s">
        <v>165</v>
      </c>
      <c r="M221" s="68" t="s">
        <v>163</v>
      </c>
      <c r="N221" s="68">
        <v>2021</v>
      </c>
      <c r="O221" s="68" t="s">
        <v>164</v>
      </c>
      <c r="P221" s="92" t="s">
        <v>165</v>
      </c>
      <c r="Q221" s="71" t="s">
        <v>165</v>
      </c>
      <c r="R221" s="72">
        <v>4.828</v>
      </c>
    </row>
    <row r="222" spans="1:18" ht="78" customHeight="1">
      <c r="A222" s="102" t="s">
        <v>451</v>
      </c>
      <c r="B222" s="77" t="s">
        <v>377</v>
      </c>
      <c r="C222" s="77" t="s">
        <v>377</v>
      </c>
      <c r="D222" s="114" t="s">
        <v>750</v>
      </c>
      <c r="E222" s="114" t="s">
        <v>751</v>
      </c>
      <c r="F222" s="115" t="s">
        <v>651</v>
      </c>
      <c r="G222" s="68" t="s">
        <v>345</v>
      </c>
      <c r="H222" s="68" t="s">
        <v>340</v>
      </c>
      <c r="I222" s="68" t="s">
        <v>346</v>
      </c>
      <c r="J222" s="68" t="s">
        <v>165</v>
      </c>
      <c r="K222" s="68" t="s">
        <v>165</v>
      </c>
      <c r="L222" s="68" t="s">
        <v>165</v>
      </c>
      <c r="M222" s="68" t="s">
        <v>163</v>
      </c>
      <c r="N222" s="68">
        <v>2021</v>
      </c>
      <c r="O222" s="68" t="s">
        <v>164</v>
      </c>
      <c r="P222" s="92" t="s">
        <v>165</v>
      </c>
      <c r="Q222" s="71" t="s">
        <v>165</v>
      </c>
      <c r="R222" s="72">
        <v>2.122</v>
      </c>
    </row>
    <row r="223" spans="1:18" ht="78" customHeight="1">
      <c r="A223" s="102" t="s">
        <v>752</v>
      </c>
      <c r="B223" s="77" t="s">
        <v>377</v>
      </c>
      <c r="C223" s="77" t="s">
        <v>377</v>
      </c>
      <c r="D223" s="114" t="s">
        <v>753</v>
      </c>
      <c r="E223" s="114" t="s">
        <v>754</v>
      </c>
      <c r="F223" s="115" t="s">
        <v>755</v>
      </c>
      <c r="G223" s="68" t="s">
        <v>339</v>
      </c>
      <c r="H223" s="68" t="s">
        <v>403</v>
      </c>
      <c r="I223" s="68"/>
      <c r="J223" s="68" t="s">
        <v>165</v>
      </c>
      <c r="K223" s="68" t="s">
        <v>165</v>
      </c>
      <c r="L223" s="68" t="s">
        <v>165</v>
      </c>
      <c r="M223" s="68" t="s">
        <v>163</v>
      </c>
      <c r="N223" s="68">
        <v>2021</v>
      </c>
      <c r="O223" s="68" t="s">
        <v>164</v>
      </c>
      <c r="P223" s="92" t="s">
        <v>165</v>
      </c>
      <c r="Q223" s="71" t="s">
        <v>165</v>
      </c>
      <c r="R223" s="72">
        <v>1.742</v>
      </c>
    </row>
    <row r="224" spans="1:18" ht="78" customHeight="1">
      <c r="A224" s="102" t="s">
        <v>667</v>
      </c>
      <c r="B224" s="77" t="s">
        <v>377</v>
      </c>
      <c r="C224" s="77" t="s">
        <v>377</v>
      </c>
      <c r="D224" s="114" t="s">
        <v>756</v>
      </c>
      <c r="E224" s="114" t="s">
        <v>757</v>
      </c>
      <c r="F224" s="115" t="s">
        <v>758</v>
      </c>
      <c r="G224" s="68" t="s">
        <v>339</v>
      </c>
      <c r="H224" s="68" t="s">
        <v>340</v>
      </c>
      <c r="I224" s="68"/>
      <c r="J224" s="68" t="s">
        <v>165</v>
      </c>
      <c r="K224" s="68" t="s">
        <v>165</v>
      </c>
      <c r="L224" s="68" t="s">
        <v>165</v>
      </c>
      <c r="M224" s="68" t="s">
        <v>163</v>
      </c>
      <c r="N224" s="68">
        <v>2021</v>
      </c>
      <c r="O224" s="68" t="s">
        <v>164</v>
      </c>
      <c r="P224" s="92" t="s">
        <v>165</v>
      </c>
      <c r="Q224" s="71" t="s">
        <v>165</v>
      </c>
      <c r="R224" s="72">
        <v>1.164</v>
      </c>
    </row>
    <row r="225" spans="1:18" ht="78" customHeight="1">
      <c r="A225" s="102" t="s">
        <v>659</v>
      </c>
      <c r="B225" s="77" t="s">
        <v>377</v>
      </c>
      <c r="C225" s="77" t="s">
        <v>377</v>
      </c>
      <c r="D225" s="114" t="s">
        <v>759</v>
      </c>
      <c r="E225" s="114" t="s">
        <v>760</v>
      </c>
      <c r="F225" s="115" t="s">
        <v>761</v>
      </c>
      <c r="G225" s="68" t="s">
        <v>339</v>
      </c>
      <c r="H225" s="68" t="s">
        <v>340</v>
      </c>
      <c r="I225" s="68"/>
      <c r="J225" s="68" t="s">
        <v>165</v>
      </c>
      <c r="K225" s="68" t="s">
        <v>165</v>
      </c>
      <c r="L225" s="68" t="s">
        <v>165</v>
      </c>
      <c r="M225" s="68" t="s">
        <v>163</v>
      </c>
      <c r="N225" s="68">
        <v>2021</v>
      </c>
      <c r="O225" s="68" t="s">
        <v>164</v>
      </c>
      <c r="P225" s="92" t="s">
        <v>165</v>
      </c>
      <c r="Q225" s="71" t="s">
        <v>165</v>
      </c>
      <c r="R225" s="72">
        <v>1.78</v>
      </c>
    </row>
    <row r="226" spans="1:18" ht="78" customHeight="1">
      <c r="A226" s="102" t="s">
        <v>659</v>
      </c>
      <c r="B226" s="77" t="s">
        <v>377</v>
      </c>
      <c r="C226" s="77" t="s">
        <v>377</v>
      </c>
      <c r="D226" s="114" t="s">
        <v>762</v>
      </c>
      <c r="E226" s="114" t="s">
        <v>763</v>
      </c>
      <c r="F226" s="115" t="s">
        <v>764</v>
      </c>
      <c r="G226" s="68" t="s">
        <v>339</v>
      </c>
      <c r="H226" s="68" t="s">
        <v>340</v>
      </c>
      <c r="I226" s="68"/>
      <c r="J226" s="68" t="s">
        <v>165</v>
      </c>
      <c r="K226" s="68" t="s">
        <v>165</v>
      </c>
      <c r="L226" s="68" t="s">
        <v>165</v>
      </c>
      <c r="M226" s="68" t="s">
        <v>163</v>
      </c>
      <c r="N226" s="68">
        <v>2021</v>
      </c>
      <c r="O226" s="68" t="s">
        <v>164</v>
      </c>
      <c r="P226" s="92" t="s">
        <v>165</v>
      </c>
      <c r="Q226" s="71" t="s">
        <v>165</v>
      </c>
      <c r="R226" s="72">
        <v>1.78</v>
      </c>
    </row>
    <row r="227" spans="1:18" ht="78" customHeight="1">
      <c r="A227" s="102" t="s">
        <v>659</v>
      </c>
      <c r="B227" s="77" t="s">
        <v>377</v>
      </c>
      <c r="C227" s="77" t="s">
        <v>377</v>
      </c>
      <c r="D227" s="114" t="s">
        <v>765</v>
      </c>
      <c r="E227" s="114" t="s">
        <v>766</v>
      </c>
      <c r="F227" s="115" t="s">
        <v>767</v>
      </c>
      <c r="G227" s="68" t="s">
        <v>339</v>
      </c>
      <c r="H227" s="68" t="s">
        <v>340</v>
      </c>
      <c r="I227" s="68"/>
      <c r="J227" s="68" t="s">
        <v>165</v>
      </c>
      <c r="K227" s="68" t="s">
        <v>165</v>
      </c>
      <c r="L227" s="68" t="s">
        <v>165</v>
      </c>
      <c r="M227" s="68" t="s">
        <v>163</v>
      </c>
      <c r="N227" s="68">
        <v>2021</v>
      </c>
      <c r="O227" s="68" t="s">
        <v>164</v>
      </c>
      <c r="P227" s="92" t="s">
        <v>165</v>
      </c>
      <c r="Q227" s="71" t="s">
        <v>165</v>
      </c>
      <c r="R227" s="72">
        <v>1.781</v>
      </c>
    </row>
    <row r="228" spans="1:18" ht="78" customHeight="1">
      <c r="A228" s="102" t="s">
        <v>659</v>
      </c>
      <c r="B228" s="77" t="s">
        <v>377</v>
      </c>
      <c r="C228" s="77" t="s">
        <v>377</v>
      </c>
      <c r="D228" s="114" t="s">
        <v>768</v>
      </c>
      <c r="E228" s="114" t="s">
        <v>769</v>
      </c>
      <c r="F228" s="115" t="s">
        <v>770</v>
      </c>
      <c r="G228" s="68" t="s">
        <v>339</v>
      </c>
      <c r="H228" s="68" t="s">
        <v>340</v>
      </c>
      <c r="I228" s="68"/>
      <c r="J228" s="68" t="s">
        <v>165</v>
      </c>
      <c r="K228" s="68" t="s">
        <v>165</v>
      </c>
      <c r="L228" s="68" t="s">
        <v>165</v>
      </c>
      <c r="M228" s="68" t="s">
        <v>163</v>
      </c>
      <c r="N228" s="68">
        <v>2021</v>
      </c>
      <c r="O228" s="68" t="s">
        <v>164</v>
      </c>
      <c r="P228" s="92" t="s">
        <v>165</v>
      </c>
      <c r="Q228" s="71" t="s">
        <v>165</v>
      </c>
      <c r="R228" s="72">
        <v>1.781</v>
      </c>
    </row>
    <row r="229" spans="1:18" ht="78" customHeight="1">
      <c r="A229" s="102" t="s">
        <v>667</v>
      </c>
      <c r="B229" s="77" t="s">
        <v>377</v>
      </c>
      <c r="C229" s="77" t="s">
        <v>377</v>
      </c>
      <c r="D229" s="114" t="s">
        <v>771</v>
      </c>
      <c r="E229" s="114" t="s">
        <v>772</v>
      </c>
      <c r="F229" s="115" t="s">
        <v>773</v>
      </c>
      <c r="G229" s="68" t="s">
        <v>339</v>
      </c>
      <c r="H229" s="68" t="s">
        <v>340</v>
      </c>
      <c r="I229" s="68"/>
      <c r="J229" s="68" t="s">
        <v>165</v>
      </c>
      <c r="K229" s="68" t="s">
        <v>165</v>
      </c>
      <c r="L229" s="68" t="s">
        <v>165</v>
      </c>
      <c r="M229" s="68" t="s">
        <v>163</v>
      </c>
      <c r="N229" s="68">
        <v>2021</v>
      </c>
      <c r="O229" s="68" t="s">
        <v>164</v>
      </c>
      <c r="P229" s="92" t="s">
        <v>165</v>
      </c>
      <c r="Q229" s="71" t="s">
        <v>165</v>
      </c>
      <c r="R229" s="72">
        <v>1.164</v>
      </c>
    </row>
    <row r="230" spans="1:18" ht="78" customHeight="1">
      <c r="A230" s="102" t="s">
        <v>659</v>
      </c>
      <c r="B230" s="77" t="s">
        <v>377</v>
      </c>
      <c r="C230" s="77" t="s">
        <v>377</v>
      </c>
      <c r="D230" s="114" t="s">
        <v>774</v>
      </c>
      <c r="E230" s="114" t="s">
        <v>775</v>
      </c>
      <c r="F230" s="115" t="s">
        <v>776</v>
      </c>
      <c r="G230" s="68" t="s">
        <v>339</v>
      </c>
      <c r="H230" s="68" t="s">
        <v>340</v>
      </c>
      <c r="I230" s="68"/>
      <c r="J230" s="68" t="s">
        <v>165</v>
      </c>
      <c r="K230" s="68" t="s">
        <v>165</v>
      </c>
      <c r="L230" s="68" t="s">
        <v>165</v>
      </c>
      <c r="M230" s="68" t="s">
        <v>163</v>
      </c>
      <c r="N230" s="68">
        <v>2021</v>
      </c>
      <c r="O230" s="68" t="s">
        <v>164</v>
      </c>
      <c r="P230" s="92" t="s">
        <v>165</v>
      </c>
      <c r="Q230" s="71" t="s">
        <v>165</v>
      </c>
      <c r="R230" s="72">
        <v>1.792</v>
      </c>
    </row>
    <row r="231" spans="1:18" ht="78" customHeight="1">
      <c r="A231" s="102" t="s">
        <v>659</v>
      </c>
      <c r="B231" s="77" t="s">
        <v>377</v>
      </c>
      <c r="C231" s="77" t="s">
        <v>377</v>
      </c>
      <c r="D231" s="114" t="s">
        <v>777</v>
      </c>
      <c r="E231" s="114" t="s">
        <v>778</v>
      </c>
      <c r="F231" s="115" t="s">
        <v>779</v>
      </c>
      <c r="G231" s="68" t="s">
        <v>339</v>
      </c>
      <c r="H231" s="68" t="s">
        <v>340</v>
      </c>
      <c r="I231" s="68"/>
      <c r="J231" s="68" t="s">
        <v>165</v>
      </c>
      <c r="K231" s="68" t="s">
        <v>165</v>
      </c>
      <c r="L231" s="68" t="s">
        <v>165</v>
      </c>
      <c r="M231" s="68" t="s">
        <v>163</v>
      </c>
      <c r="N231" s="68">
        <v>2021</v>
      </c>
      <c r="O231" s="68" t="s">
        <v>164</v>
      </c>
      <c r="P231" s="92" t="s">
        <v>165</v>
      </c>
      <c r="Q231" s="71" t="s">
        <v>165</v>
      </c>
      <c r="R231" s="72">
        <v>1.784</v>
      </c>
    </row>
    <row r="232" spans="1:18" ht="78" customHeight="1">
      <c r="A232" s="102" t="s">
        <v>655</v>
      </c>
      <c r="B232" s="77" t="s">
        <v>377</v>
      </c>
      <c r="C232" s="77" t="s">
        <v>377</v>
      </c>
      <c r="D232" s="114" t="s">
        <v>780</v>
      </c>
      <c r="E232" s="114" t="s">
        <v>781</v>
      </c>
      <c r="F232" s="115" t="s">
        <v>782</v>
      </c>
      <c r="G232" s="68" t="s">
        <v>345</v>
      </c>
      <c r="H232" s="68" t="s">
        <v>340</v>
      </c>
      <c r="I232" s="68" t="s">
        <v>346</v>
      </c>
      <c r="J232" s="68" t="s">
        <v>165</v>
      </c>
      <c r="K232" s="68" t="s">
        <v>165</v>
      </c>
      <c r="L232" s="68" t="s">
        <v>165</v>
      </c>
      <c r="M232" s="68" t="s">
        <v>163</v>
      </c>
      <c r="N232" s="68">
        <v>2021</v>
      </c>
      <c r="O232" s="68" t="s">
        <v>164</v>
      </c>
      <c r="P232" s="92" t="s">
        <v>165</v>
      </c>
      <c r="Q232" s="71" t="s">
        <v>165</v>
      </c>
      <c r="R232" s="72">
        <v>3.431</v>
      </c>
    </row>
    <row r="233" spans="1:18" ht="78" customHeight="1">
      <c r="A233" s="102" t="s">
        <v>783</v>
      </c>
      <c r="B233" s="77" t="s">
        <v>377</v>
      </c>
      <c r="C233" s="77" t="s">
        <v>377</v>
      </c>
      <c r="D233" s="114" t="s">
        <v>690</v>
      </c>
      <c r="E233" s="114" t="s">
        <v>784</v>
      </c>
      <c r="F233" s="115" t="s">
        <v>746</v>
      </c>
      <c r="G233" s="68" t="s">
        <v>345</v>
      </c>
      <c r="H233" s="68" t="s">
        <v>403</v>
      </c>
      <c r="I233" s="68" t="s">
        <v>404</v>
      </c>
      <c r="J233" s="68" t="s">
        <v>165</v>
      </c>
      <c r="K233" s="68" t="s">
        <v>165</v>
      </c>
      <c r="L233" s="68" t="s">
        <v>165</v>
      </c>
      <c r="M233" s="68" t="s">
        <v>163</v>
      </c>
      <c r="N233" s="68">
        <v>2021</v>
      </c>
      <c r="O233" s="68" t="s">
        <v>164</v>
      </c>
      <c r="P233" s="92" t="s">
        <v>165</v>
      </c>
      <c r="Q233" s="71" t="s">
        <v>165</v>
      </c>
      <c r="R233" s="72">
        <v>4.968</v>
      </c>
    </row>
    <row r="234" spans="1:18" ht="78" customHeight="1">
      <c r="A234" s="102" t="s">
        <v>752</v>
      </c>
      <c r="B234" s="77" t="s">
        <v>377</v>
      </c>
      <c r="C234" s="77" t="s">
        <v>377</v>
      </c>
      <c r="D234" s="114" t="s">
        <v>753</v>
      </c>
      <c r="E234" s="114" t="s">
        <v>785</v>
      </c>
      <c r="F234" s="115" t="s">
        <v>786</v>
      </c>
      <c r="G234" s="68" t="s">
        <v>339</v>
      </c>
      <c r="H234" s="68" t="s">
        <v>403</v>
      </c>
      <c r="I234" s="68"/>
      <c r="J234" s="68" t="s">
        <v>165</v>
      </c>
      <c r="K234" s="68" t="s">
        <v>165</v>
      </c>
      <c r="L234" s="68" t="s">
        <v>165</v>
      </c>
      <c r="M234" s="68" t="s">
        <v>163</v>
      </c>
      <c r="N234" s="68">
        <v>2021</v>
      </c>
      <c r="O234" s="68" t="s">
        <v>164</v>
      </c>
      <c r="P234" s="92" t="s">
        <v>165</v>
      </c>
      <c r="Q234" s="71" t="s">
        <v>165</v>
      </c>
      <c r="R234" s="72">
        <v>1.485</v>
      </c>
    </row>
    <row r="235" spans="1:18" ht="78" customHeight="1">
      <c r="A235" s="102" t="s">
        <v>667</v>
      </c>
      <c r="B235" s="77" t="s">
        <v>377</v>
      </c>
      <c r="C235" s="77" t="s">
        <v>377</v>
      </c>
      <c r="D235" s="114" t="s">
        <v>787</v>
      </c>
      <c r="E235" s="114" t="s">
        <v>788</v>
      </c>
      <c r="F235" s="115" t="s">
        <v>773</v>
      </c>
      <c r="G235" s="68" t="s">
        <v>339</v>
      </c>
      <c r="H235" s="68" t="s">
        <v>340</v>
      </c>
      <c r="I235" s="68"/>
      <c r="J235" s="68" t="s">
        <v>165</v>
      </c>
      <c r="K235" s="68" t="s">
        <v>165</v>
      </c>
      <c r="L235" s="68" t="s">
        <v>165</v>
      </c>
      <c r="M235" s="68" t="s">
        <v>163</v>
      </c>
      <c r="N235" s="68">
        <v>2021</v>
      </c>
      <c r="O235" s="68" t="s">
        <v>164</v>
      </c>
      <c r="P235" s="92" t="s">
        <v>165</v>
      </c>
      <c r="Q235" s="71" t="s">
        <v>165</v>
      </c>
      <c r="R235" s="72">
        <v>1.178</v>
      </c>
    </row>
    <row r="236" spans="1:18" ht="78" customHeight="1">
      <c r="A236" s="102" t="s">
        <v>667</v>
      </c>
      <c r="B236" s="77" t="s">
        <v>377</v>
      </c>
      <c r="C236" s="77" t="s">
        <v>377</v>
      </c>
      <c r="D236" s="114" t="s">
        <v>789</v>
      </c>
      <c r="E236" s="114" t="s">
        <v>790</v>
      </c>
      <c r="F236" s="115" t="s">
        <v>791</v>
      </c>
      <c r="G236" s="68" t="s">
        <v>339</v>
      </c>
      <c r="H236" s="68" t="s">
        <v>340</v>
      </c>
      <c r="I236" s="68"/>
      <c r="J236" s="68" t="s">
        <v>165</v>
      </c>
      <c r="K236" s="68" t="s">
        <v>165</v>
      </c>
      <c r="L236" s="68" t="s">
        <v>165</v>
      </c>
      <c r="M236" s="68" t="s">
        <v>163</v>
      </c>
      <c r="N236" s="68">
        <v>2021</v>
      </c>
      <c r="O236" s="68" t="s">
        <v>164</v>
      </c>
      <c r="P236" s="92" t="s">
        <v>165</v>
      </c>
      <c r="Q236" s="71" t="s">
        <v>165</v>
      </c>
      <c r="R236" s="72">
        <v>1.178</v>
      </c>
    </row>
    <row r="237" spans="1:18" ht="78" customHeight="1">
      <c r="A237" s="102" t="s">
        <v>659</v>
      </c>
      <c r="B237" s="77" t="s">
        <v>377</v>
      </c>
      <c r="C237" s="77" t="s">
        <v>377</v>
      </c>
      <c r="D237" s="114" t="s">
        <v>792</v>
      </c>
      <c r="E237" s="114" t="s">
        <v>793</v>
      </c>
      <c r="F237" s="115" t="s">
        <v>794</v>
      </c>
      <c r="G237" s="68" t="s">
        <v>339</v>
      </c>
      <c r="H237" s="68" t="s">
        <v>340</v>
      </c>
      <c r="I237" s="68"/>
      <c r="J237" s="68" t="s">
        <v>165</v>
      </c>
      <c r="K237" s="68" t="s">
        <v>165</v>
      </c>
      <c r="L237" s="68" t="s">
        <v>165</v>
      </c>
      <c r="M237" s="68" t="s">
        <v>163</v>
      </c>
      <c r="N237" s="68">
        <v>2021</v>
      </c>
      <c r="O237" s="68" t="s">
        <v>164</v>
      </c>
      <c r="P237" s="92" t="s">
        <v>165</v>
      </c>
      <c r="Q237" s="71" t="s">
        <v>165</v>
      </c>
      <c r="R237" s="72">
        <v>1.78</v>
      </c>
    </row>
    <row r="238" spans="1:18" ht="78" customHeight="1">
      <c r="A238" s="102" t="s">
        <v>451</v>
      </c>
      <c r="B238" s="77" t="s">
        <v>377</v>
      </c>
      <c r="C238" s="77" t="s">
        <v>377</v>
      </c>
      <c r="D238" s="114" t="s">
        <v>795</v>
      </c>
      <c r="E238" s="114" t="s">
        <v>796</v>
      </c>
      <c r="F238" s="115" t="s">
        <v>797</v>
      </c>
      <c r="G238" s="68" t="s">
        <v>345</v>
      </c>
      <c r="H238" s="68" t="s">
        <v>340</v>
      </c>
      <c r="I238" s="68" t="s">
        <v>346</v>
      </c>
      <c r="J238" s="68" t="s">
        <v>165</v>
      </c>
      <c r="K238" s="68" t="s">
        <v>165</v>
      </c>
      <c r="L238" s="68" t="s">
        <v>165</v>
      </c>
      <c r="M238" s="68" t="s">
        <v>163</v>
      </c>
      <c r="N238" s="68">
        <v>2021</v>
      </c>
      <c r="O238" s="68" t="s">
        <v>164</v>
      </c>
      <c r="P238" s="92" t="s">
        <v>165</v>
      </c>
      <c r="Q238" s="71" t="s">
        <v>165</v>
      </c>
      <c r="R238" s="72">
        <v>1.921</v>
      </c>
    </row>
    <row r="239" spans="1:18" ht="78" customHeight="1">
      <c r="A239" s="102" t="s">
        <v>659</v>
      </c>
      <c r="B239" s="77" t="s">
        <v>377</v>
      </c>
      <c r="C239" s="77" t="s">
        <v>377</v>
      </c>
      <c r="D239" s="114" t="s">
        <v>798</v>
      </c>
      <c r="E239" s="114" t="s">
        <v>799</v>
      </c>
      <c r="F239" s="115" t="s">
        <v>800</v>
      </c>
      <c r="G239" s="68" t="s">
        <v>339</v>
      </c>
      <c r="H239" s="68" t="s">
        <v>340</v>
      </c>
      <c r="I239" s="68"/>
      <c r="J239" s="68" t="s">
        <v>165</v>
      </c>
      <c r="K239" s="68" t="s">
        <v>165</v>
      </c>
      <c r="L239" s="68" t="s">
        <v>165</v>
      </c>
      <c r="M239" s="68" t="s">
        <v>163</v>
      </c>
      <c r="N239" s="68">
        <v>2021</v>
      </c>
      <c r="O239" s="68" t="s">
        <v>164</v>
      </c>
      <c r="P239" s="92" t="s">
        <v>165</v>
      </c>
      <c r="Q239" s="71" t="s">
        <v>165</v>
      </c>
      <c r="R239" s="72">
        <v>1.743</v>
      </c>
    </row>
    <row r="240" spans="1:18" ht="78" customHeight="1">
      <c r="A240" s="102" t="s">
        <v>659</v>
      </c>
      <c r="B240" s="77" t="s">
        <v>377</v>
      </c>
      <c r="C240" s="77" t="s">
        <v>377</v>
      </c>
      <c r="D240" s="114" t="s">
        <v>801</v>
      </c>
      <c r="E240" s="114" t="s">
        <v>802</v>
      </c>
      <c r="F240" s="115" t="s">
        <v>803</v>
      </c>
      <c r="G240" s="68" t="s">
        <v>339</v>
      </c>
      <c r="H240" s="68" t="s">
        <v>340</v>
      </c>
      <c r="I240" s="68"/>
      <c r="J240" s="68" t="s">
        <v>165</v>
      </c>
      <c r="K240" s="68" t="s">
        <v>165</v>
      </c>
      <c r="L240" s="68" t="s">
        <v>165</v>
      </c>
      <c r="M240" s="68" t="s">
        <v>163</v>
      </c>
      <c r="N240" s="68">
        <v>2021</v>
      </c>
      <c r="O240" s="68" t="s">
        <v>164</v>
      </c>
      <c r="P240" s="92" t="s">
        <v>165</v>
      </c>
      <c r="Q240" s="71" t="s">
        <v>165</v>
      </c>
      <c r="R240" s="72">
        <v>1.744</v>
      </c>
    </row>
    <row r="241" spans="1:18" ht="78" customHeight="1">
      <c r="A241" s="102" t="s">
        <v>667</v>
      </c>
      <c r="B241" s="77" t="s">
        <v>377</v>
      </c>
      <c r="C241" s="77" t="s">
        <v>377</v>
      </c>
      <c r="D241" s="114" t="s">
        <v>804</v>
      </c>
      <c r="E241" s="114" t="s">
        <v>805</v>
      </c>
      <c r="F241" s="115" t="s">
        <v>764</v>
      </c>
      <c r="G241" s="68" t="s">
        <v>339</v>
      </c>
      <c r="H241" s="68" t="s">
        <v>340</v>
      </c>
      <c r="I241" s="68"/>
      <c r="J241" s="68" t="s">
        <v>165</v>
      </c>
      <c r="K241" s="68" t="s">
        <v>165</v>
      </c>
      <c r="L241" s="68" t="s">
        <v>165</v>
      </c>
      <c r="M241" s="68" t="s">
        <v>163</v>
      </c>
      <c r="N241" s="68">
        <v>2021</v>
      </c>
      <c r="O241" s="68" t="s">
        <v>164</v>
      </c>
      <c r="P241" s="92" t="s">
        <v>165</v>
      </c>
      <c r="Q241" s="71" t="s">
        <v>165</v>
      </c>
      <c r="R241" s="72">
        <v>0.873</v>
      </c>
    </row>
    <row r="242" spans="1:18" ht="78" customHeight="1">
      <c r="A242" s="102" t="s">
        <v>667</v>
      </c>
      <c r="B242" s="77" t="s">
        <v>377</v>
      </c>
      <c r="C242" s="77" t="s">
        <v>377</v>
      </c>
      <c r="D242" s="114" t="s">
        <v>806</v>
      </c>
      <c r="E242" s="114" t="s">
        <v>807</v>
      </c>
      <c r="F242" s="115" t="s">
        <v>808</v>
      </c>
      <c r="G242" s="68" t="s">
        <v>339</v>
      </c>
      <c r="H242" s="68" t="s">
        <v>340</v>
      </c>
      <c r="I242" s="68"/>
      <c r="J242" s="68" t="s">
        <v>165</v>
      </c>
      <c r="K242" s="68" t="s">
        <v>165</v>
      </c>
      <c r="L242" s="68" t="s">
        <v>165</v>
      </c>
      <c r="M242" s="68" t="s">
        <v>163</v>
      </c>
      <c r="N242" s="68">
        <v>2021</v>
      </c>
      <c r="O242" s="68" t="s">
        <v>164</v>
      </c>
      <c r="P242" s="92" t="s">
        <v>165</v>
      </c>
      <c r="Q242" s="71" t="s">
        <v>165</v>
      </c>
      <c r="R242" s="72">
        <v>0.873</v>
      </c>
    </row>
    <row r="243" spans="1:18" ht="78" customHeight="1">
      <c r="A243" s="96" t="s">
        <v>809</v>
      </c>
      <c r="B243" s="77" t="s">
        <v>377</v>
      </c>
      <c r="C243" s="77" t="s">
        <v>377</v>
      </c>
      <c r="D243" s="114" t="s">
        <v>195</v>
      </c>
      <c r="E243" s="114" t="s">
        <v>810</v>
      </c>
      <c r="F243" s="115" t="s">
        <v>811</v>
      </c>
      <c r="G243" s="68" t="s">
        <v>339</v>
      </c>
      <c r="H243" s="68" t="s">
        <v>340</v>
      </c>
      <c r="I243" s="68"/>
      <c r="J243" s="68" t="s">
        <v>165</v>
      </c>
      <c r="K243" s="68" t="s">
        <v>165</v>
      </c>
      <c r="L243" s="68" t="s">
        <v>165</v>
      </c>
      <c r="M243" s="68" t="s">
        <v>163</v>
      </c>
      <c r="N243" s="68">
        <v>2021</v>
      </c>
      <c r="O243" s="68" t="s">
        <v>164</v>
      </c>
      <c r="P243" s="92" t="s">
        <v>165</v>
      </c>
      <c r="Q243" s="71" t="s">
        <v>165</v>
      </c>
      <c r="R243" s="72">
        <v>1.14</v>
      </c>
    </row>
    <row r="244" spans="1:18" ht="78" customHeight="1">
      <c r="A244" s="102" t="s">
        <v>659</v>
      </c>
      <c r="B244" s="77" t="s">
        <v>377</v>
      </c>
      <c r="C244" s="77" t="s">
        <v>377</v>
      </c>
      <c r="D244" s="114" t="s">
        <v>812</v>
      </c>
      <c r="E244" s="114" t="s">
        <v>813</v>
      </c>
      <c r="F244" s="115" t="s">
        <v>814</v>
      </c>
      <c r="G244" s="68" t="s">
        <v>339</v>
      </c>
      <c r="H244" s="68" t="s">
        <v>340</v>
      </c>
      <c r="I244" s="68"/>
      <c r="J244" s="68" t="s">
        <v>165</v>
      </c>
      <c r="K244" s="68" t="s">
        <v>165</v>
      </c>
      <c r="L244" s="68" t="s">
        <v>165</v>
      </c>
      <c r="M244" s="68" t="s">
        <v>163</v>
      </c>
      <c r="N244" s="68">
        <v>2021</v>
      </c>
      <c r="O244" s="68" t="s">
        <v>164</v>
      </c>
      <c r="P244" s="92" t="s">
        <v>165</v>
      </c>
      <c r="Q244" s="71" t="s">
        <v>165</v>
      </c>
      <c r="R244" s="72">
        <v>1.793</v>
      </c>
    </row>
    <row r="245" spans="1:18" ht="78" customHeight="1">
      <c r="A245" s="102" t="s">
        <v>659</v>
      </c>
      <c r="B245" s="77" t="s">
        <v>377</v>
      </c>
      <c r="C245" s="77" t="s">
        <v>377</v>
      </c>
      <c r="D245" s="114" t="s">
        <v>815</v>
      </c>
      <c r="E245" s="114" t="s">
        <v>816</v>
      </c>
      <c r="F245" s="115" t="s">
        <v>817</v>
      </c>
      <c r="G245" s="68" t="s">
        <v>339</v>
      </c>
      <c r="H245" s="68" t="s">
        <v>340</v>
      </c>
      <c r="I245" s="68"/>
      <c r="J245" s="68" t="s">
        <v>165</v>
      </c>
      <c r="K245" s="68" t="s">
        <v>165</v>
      </c>
      <c r="L245" s="68" t="s">
        <v>165</v>
      </c>
      <c r="M245" s="68" t="s">
        <v>163</v>
      </c>
      <c r="N245" s="68">
        <v>2021</v>
      </c>
      <c r="O245" s="68" t="s">
        <v>164</v>
      </c>
      <c r="P245" s="92" t="s">
        <v>165</v>
      </c>
      <c r="Q245" s="71" t="s">
        <v>165</v>
      </c>
      <c r="R245" s="72">
        <v>1.793</v>
      </c>
    </row>
    <row r="246" spans="1:18" ht="78" customHeight="1">
      <c r="A246" s="102" t="s">
        <v>659</v>
      </c>
      <c r="B246" s="77" t="s">
        <v>377</v>
      </c>
      <c r="C246" s="77" t="s">
        <v>377</v>
      </c>
      <c r="D246" s="114" t="s">
        <v>818</v>
      </c>
      <c r="E246" s="114" t="s">
        <v>819</v>
      </c>
      <c r="F246" s="115" t="s">
        <v>820</v>
      </c>
      <c r="G246" s="68" t="s">
        <v>339</v>
      </c>
      <c r="H246" s="68" t="s">
        <v>340</v>
      </c>
      <c r="I246" s="68"/>
      <c r="J246" s="68" t="s">
        <v>165</v>
      </c>
      <c r="K246" s="68" t="s">
        <v>165</v>
      </c>
      <c r="L246" s="68" t="s">
        <v>165</v>
      </c>
      <c r="M246" s="68" t="s">
        <v>163</v>
      </c>
      <c r="N246" s="68">
        <v>2021</v>
      </c>
      <c r="O246" s="68" t="s">
        <v>164</v>
      </c>
      <c r="P246" s="92" t="s">
        <v>165</v>
      </c>
      <c r="Q246" s="71" t="s">
        <v>165</v>
      </c>
      <c r="R246" s="72">
        <v>1.793</v>
      </c>
    </row>
    <row r="247" spans="1:18" ht="78" customHeight="1">
      <c r="A247" s="102" t="s">
        <v>471</v>
      </c>
      <c r="B247" s="77" t="s">
        <v>377</v>
      </c>
      <c r="C247" s="77" t="s">
        <v>377</v>
      </c>
      <c r="D247" s="114" t="s">
        <v>821</v>
      </c>
      <c r="E247" s="114" t="s">
        <v>822</v>
      </c>
      <c r="F247" s="115" t="s">
        <v>823</v>
      </c>
      <c r="G247" s="68" t="s">
        <v>345</v>
      </c>
      <c r="H247" s="68" t="s">
        <v>340</v>
      </c>
      <c r="I247" s="68" t="s">
        <v>346</v>
      </c>
      <c r="J247" s="68" t="s">
        <v>165</v>
      </c>
      <c r="K247" s="68" t="s">
        <v>165</v>
      </c>
      <c r="L247" s="68" t="s">
        <v>165</v>
      </c>
      <c r="M247" s="68" t="s">
        <v>163</v>
      </c>
      <c r="N247" s="68">
        <v>2021</v>
      </c>
      <c r="O247" s="68" t="s">
        <v>164</v>
      </c>
      <c r="P247" s="92" t="s">
        <v>165</v>
      </c>
      <c r="Q247" s="71" t="s">
        <v>165</v>
      </c>
      <c r="R247" s="72">
        <v>2.694</v>
      </c>
    </row>
    <row r="248" spans="1:18" ht="78" customHeight="1">
      <c r="A248" s="96" t="s">
        <v>809</v>
      </c>
      <c r="B248" s="77" t="s">
        <v>377</v>
      </c>
      <c r="C248" s="77" t="s">
        <v>377</v>
      </c>
      <c r="D248" s="114" t="s">
        <v>824</v>
      </c>
      <c r="E248" s="114" t="s">
        <v>825</v>
      </c>
      <c r="F248" s="115" t="s">
        <v>814</v>
      </c>
      <c r="G248" s="68" t="s">
        <v>339</v>
      </c>
      <c r="H248" s="68" t="s">
        <v>340</v>
      </c>
      <c r="I248" s="68"/>
      <c r="J248" s="68" t="s">
        <v>165</v>
      </c>
      <c r="K248" s="68" t="s">
        <v>165</v>
      </c>
      <c r="L248" s="68" t="s">
        <v>165</v>
      </c>
      <c r="M248" s="68" t="s">
        <v>163</v>
      </c>
      <c r="N248" s="68">
        <v>2021</v>
      </c>
      <c r="O248" s="68" t="s">
        <v>164</v>
      </c>
      <c r="P248" s="92" t="s">
        <v>165</v>
      </c>
      <c r="Q248" s="71" t="s">
        <v>165</v>
      </c>
      <c r="R248" s="72">
        <v>1.155</v>
      </c>
    </row>
    <row r="249" spans="1:18" ht="78" customHeight="1">
      <c r="A249" s="96" t="s">
        <v>809</v>
      </c>
      <c r="B249" s="77" t="s">
        <v>377</v>
      </c>
      <c r="C249" s="77" t="s">
        <v>377</v>
      </c>
      <c r="D249" s="114" t="s">
        <v>826</v>
      </c>
      <c r="E249" s="114" t="s">
        <v>827</v>
      </c>
      <c r="F249" s="115" t="s">
        <v>828</v>
      </c>
      <c r="G249" s="68" t="s">
        <v>339</v>
      </c>
      <c r="H249" s="68" t="s">
        <v>340</v>
      </c>
      <c r="I249" s="68"/>
      <c r="J249" s="68" t="s">
        <v>165</v>
      </c>
      <c r="K249" s="68" t="s">
        <v>165</v>
      </c>
      <c r="L249" s="68" t="s">
        <v>165</v>
      </c>
      <c r="M249" s="68" t="s">
        <v>163</v>
      </c>
      <c r="N249" s="68">
        <v>2021</v>
      </c>
      <c r="O249" s="68" t="s">
        <v>164</v>
      </c>
      <c r="P249" s="92" t="s">
        <v>165</v>
      </c>
      <c r="Q249" s="71" t="s">
        <v>165</v>
      </c>
      <c r="R249" s="72">
        <v>1.622</v>
      </c>
    </row>
    <row r="250" spans="1:18" ht="78" customHeight="1">
      <c r="A250" s="96" t="s">
        <v>809</v>
      </c>
      <c r="B250" s="77" t="s">
        <v>377</v>
      </c>
      <c r="C250" s="77" t="s">
        <v>377</v>
      </c>
      <c r="D250" s="114" t="s">
        <v>829</v>
      </c>
      <c r="E250" s="114" t="s">
        <v>830</v>
      </c>
      <c r="F250" s="115" t="s">
        <v>831</v>
      </c>
      <c r="G250" s="68" t="s">
        <v>339</v>
      </c>
      <c r="H250" s="68" t="s">
        <v>340</v>
      </c>
      <c r="I250" s="68"/>
      <c r="J250" s="68" t="s">
        <v>165</v>
      </c>
      <c r="K250" s="68" t="s">
        <v>165</v>
      </c>
      <c r="L250" s="68" t="s">
        <v>165</v>
      </c>
      <c r="M250" s="68" t="s">
        <v>163</v>
      </c>
      <c r="N250" s="68">
        <v>2021</v>
      </c>
      <c r="O250" s="68" t="s">
        <v>164</v>
      </c>
      <c r="P250" s="92" t="s">
        <v>165</v>
      </c>
      <c r="Q250" s="71" t="s">
        <v>165</v>
      </c>
      <c r="R250" s="72">
        <v>2.587</v>
      </c>
    </row>
    <row r="251" spans="1:18" ht="78" customHeight="1">
      <c r="A251" s="102" t="s">
        <v>659</v>
      </c>
      <c r="B251" s="77" t="s">
        <v>377</v>
      </c>
      <c r="C251" s="77" t="s">
        <v>377</v>
      </c>
      <c r="D251" s="114" t="s">
        <v>832</v>
      </c>
      <c r="E251" s="114" t="s">
        <v>833</v>
      </c>
      <c r="F251" s="115" t="s">
        <v>834</v>
      </c>
      <c r="G251" s="68" t="s">
        <v>339</v>
      </c>
      <c r="H251" s="68" t="s">
        <v>340</v>
      </c>
      <c r="I251" s="68"/>
      <c r="J251" s="68" t="s">
        <v>165</v>
      </c>
      <c r="K251" s="68" t="s">
        <v>165</v>
      </c>
      <c r="L251" s="68" t="s">
        <v>165</v>
      </c>
      <c r="M251" s="68" t="s">
        <v>163</v>
      </c>
      <c r="N251" s="68">
        <v>2021</v>
      </c>
      <c r="O251" s="68" t="s">
        <v>164</v>
      </c>
      <c r="P251" s="92" t="s">
        <v>165</v>
      </c>
      <c r="Q251" s="71" t="s">
        <v>165</v>
      </c>
      <c r="R251" s="72">
        <v>1.649</v>
      </c>
    </row>
    <row r="252" spans="1:18" ht="78" customHeight="1">
      <c r="A252" s="96" t="s">
        <v>809</v>
      </c>
      <c r="B252" s="77" t="s">
        <v>377</v>
      </c>
      <c r="C252" s="77" t="s">
        <v>377</v>
      </c>
      <c r="D252" s="114" t="s">
        <v>835</v>
      </c>
      <c r="E252" s="114" t="s">
        <v>836</v>
      </c>
      <c r="F252" s="115" t="s">
        <v>837</v>
      </c>
      <c r="G252" s="68" t="s">
        <v>339</v>
      </c>
      <c r="H252" s="68" t="s">
        <v>403</v>
      </c>
      <c r="I252" s="68"/>
      <c r="J252" s="68" t="s">
        <v>165</v>
      </c>
      <c r="K252" s="68" t="s">
        <v>165</v>
      </c>
      <c r="L252" s="68" t="s">
        <v>165</v>
      </c>
      <c r="M252" s="68" t="s">
        <v>163</v>
      </c>
      <c r="N252" s="68">
        <v>2021</v>
      </c>
      <c r="O252" s="68" t="s">
        <v>164</v>
      </c>
      <c r="P252" s="92" t="s">
        <v>165</v>
      </c>
      <c r="Q252" s="71" t="s">
        <v>165</v>
      </c>
      <c r="R252" s="72">
        <v>1.37</v>
      </c>
    </row>
    <row r="253" spans="1:18" ht="78" customHeight="1">
      <c r="A253" s="102" t="s">
        <v>537</v>
      </c>
      <c r="B253" s="77" t="s">
        <v>377</v>
      </c>
      <c r="C253" s="77" t="s">
        <v>377</v>
      </c>
      <c r="D253" s="114" t="s">
        <v>838</v>
      </c>
      <c r="E253" s="114" t="s">
        <v>839</v>
      </c>
      <c r="F253" s="115" t="s">
        <v>840</v>
      </c>
      <c r="G253" s="68" t="s">
        <v>345</v>
      </c>
      <c r="H253" s="68" t="s">
        <v>403</v>
      </c>
      <c r="I253" s="68" t="s">
        <v>404</v>
      </c>
      <c r="J253" s="68" t="s">
        <v>165</v>
      </c>
      <c r="K253" s="68" t="s">
        <v>165</v>
      </c>
      <c r="L253" s="68" t="s">
        <v>165</v>
      </c>
      <c r="M253" s="68" t="s">
        <v>163</v>
      </c>
      <c r="N253" s="68">
        <v>2021</v>
      </c>
      <c r="O253" s="68" t="s">
        <v>164</v>
      </c>
      <c r="P253" s="92" t="s">
        <v>165</v>
      </c>
      <c r="Q253" s="71" t="s">
        <v>165</v>
      </c>
      <c r="R253" s="72">
        <v>2.528</v>
      </c>
    </row>
    <row r="254" spans="1:18" ht="78" customHeight="1">
      <c r="A254" s="116" t="s">
        <v>841</v>
      </c>
      <c r="B254" s="77" t="s">
        <v>377</v>
      </c>
      <c r="C254" s="77" t="s">
        <v>377</v>
      </c>
      <c r="D254" s="114" t="s">
        <v>842</v>
      </c>
      <c r="E254" s="114" t="s">
        <v>843</v>
      </c>
      <c r="F254" s="115" t="s">
        <v>811</v>
      </c>
      <c r="G254" s="68" t="s">
        <v>339</v>
      </c>
      <c r="H254" s="68" t="s">
        <v>340</v>
      </c>
      <c r="I254" s="68"/>
      <c r="J254" s="68" t="s">
        <v>165</v>
      </c>
      <c r="K254" s="68" t="s">
        <v>165</v>
      </c>
      <c r="L254" s="68" t="s">
        <v>165</v>
      </c>
      <c r="M254" s="68" t="s">
        <v>163</v>
      </c>
      <c r="N254" s="68">
        <v>2021</v>
      </c>
      <c r="O254" s="68" t="s">
        <v>164</v>
      </c>
      <c r="P254" s="92" t="s">
        <v>165</v>
      </c>
      <c r="Q254" s="71" t="s">
        <v>165</v>
      </c>
      <c r="R254" s="72">
        <v>2.684</v>
      </c>
    </row>
    <row r="255" spans="1:18" ht="78" customHeight="1">
      <c r="A255" s="96" t="s">
        <v>809</v>
      </c>
      <c r="B255" s="77" t="s">
        <v>377</v>
      </c>
      <c r="C255" s="77" t="s">
        <v>377</v>
      </c>
      <c r="D255" s="114" t="s">
        <v>844</v>
      </c>
      <c r="E255" s="114" t="s">
        <v>845</v>
      </c>
      <c r="F255" s="115" t="s">
        <v>846</v>
      </c>
      <c r="G255" s="68" t="s">
        <v>339</v>
      </c>
      <c r="H255" s="68" t="s">
        <v>340</v>
      </c>
      <c r="I255" s="68"/>
      <c r="J255" s="68" t="s">
        <v>165</v>
      </c>
      <c r="K255" s="68" t="s">
        <v>165</v>
      </c>
      <c r="L255" s="68" t="s">
        <v>165</v>
      </c>
      <c r="M255" s="68" t="s">
        <v>163</v>
      </c>
      <c r="N255" s="68">
        <v>2021</v>
      </c>
      <c r="O255" s="68" t="s">
        <v>164</v>
      </c>
      <c r="P255" s="92" t="s">
        <v>165</v>
      </c>
      <c r="Q255" s="71" t="s">
        <v>165</v>
      </c>
      <c r="R255" s="72">
        <v>1.084</v>
      </c>
    </row>
    <row r="256" spans="1:18" ht="78" customHeight="1">
      <c r="A256" s="96" t="s">
        <v>809</v>
      </c>
      <c r="B256" s="77" t="s">
        <v>377</v>
      </c>
      <c r="C256" s="77" t="s">
        <v>377</v>
      </c>
      <c r="D256" s="114" t="s">
        <v>847</v>
      </c>
      <c r="E256" s="114" t="s">
        <v>848</v>
      </c>
      <c r="F256" s="115" t="s">
        <v>849</v>
      </c>
      <c r="G256" s="68" t="s">
        <v>339</v>
      </c>
      <c r="H256" s="68" t="s">
        <v>340</v>
      </c>
      <c r="I256" s="68"/>
      <c r="J256" s="68" t="s">
        <v>165</v>
      </c>
      <c r="K256" s="68" t="s">
        <v>165</v>
      </c>
      <c r="L256" s="68" t="s">
        <v>165</v>
      </c>
      <c r="M256" s="68" t="s">
        <v>163</v>
      </c>
      <c r="N256" s="68">
        <v>2021</v>
      </c>
      <c r="O256" s="68" t="s">
        <v>164</v>
      </c>
      <c r="P256" s="92" t="s">
        <v>165</v>
      </c>
      <c r="Q256" s="71" t="s">
        <v>165</v>
      </c>
      <c r="R256" s="72">
        <v>1.084</v>
      </c>
    </row>
    <row r="257" spans="1:18" ht="78" customHeight="1">
      <c r="A257" s="116" t="s">
        <v>841</v>
      </c>
      <c r="B257" s="77" t="s">
        <v>377</v>
      </c>
      <c r="C257" s="77" t="s">
        <v>377</v>
      </c>
      <c r="D257" s="114" t="s">
        <v>850</v>
      </c>
      <c r="E257" s="114" t="s">
        <v>851</v>
      </c>
      <c r="F257" s="115" t="s">
        <v>852</v>
      </c>
      <c r="G257" s="68" t="s">
        <v>339</v>
      </c>
      <c r="H257" s="68" t="s">
        <v>340</v>
      </c>
      <c r="I257" s="68"/>
      <c r="J257" s="68" t="s">
        <v>165</v>
      </c>
      <c r="K257" s="68" t="s">
        <v>165</v>
      </c>
      <c r="L257" s="68" t="s">
        <v>165</v>
      </c>
      <c r="M257" s="68" t="s">
        <v>163</v>
      </c>
      <c r="N257" s="68">
        <v>2021</v>
      </c>
      <c r="O257" s="68" t="s">
        <v>164</v>
      </c>
      <c r="P257" s="92" t="s">
        <v>165</v>
      </c>
      <c r="Q257" s="71" t="s">
        <v>165</v>
      </c>
      <c r="R257" s="72">
        <v>2.418</v>
      </c>
    </row>
    <row r="258" spans="1:18" ht="78" customHeight="1">
      <c r="A258" s="96" t="s">
        <v>809</v>
      </c>
      <c r="B258" s="77" t="s">
        <v>377</v>
      </c>
      <c r="C258" s="77" t="s">
        <v>377</v>
      </c>
      <c r="D258" s="114" t="s">
        <v>853</v>
      </c>
      <c r="E258" s="114" t="s">
        <v>854</v>
      </c>
      <c r="F258" s="115" t="s">
        <v>855</v>
      </c>
      <c r="G258" s="68" t="s">
        <v>339</v>
      </c>
      <c r="H258" s="68" t="s">
        <v>340</v>
      </c>
      <c r="I258" s="68"/>
      <c r="J258" s="68" t="s">
        <v>165</v>
      </c>
      <c r="K258" s="68" t="s">
        <v>165</v>
      </c>
      <c r="L258" s="68" t="s">
        <v>165</v>
      </c>
      <c r="M258" s="68" t="s">
        <v>163</v>
      </c>
      <c r="N258" s="68">
        <v>2021</v>
      </c>
      <c r="O258" s="68" t="s">
        <v>164</v>
      </c>
      <c r="P258" s="92" t="s">
        <v>165</v>
      </c>
      <c r="Q258" s="71" t="s">
        <v>165</v>
      </c>
      <c r="R258" s="72">
        <v>1.084</v>
      </c>
    </row>
    <row r="259" spans="1:18" ht="78" customHeight="1">
      <c r="A259" s="96" t="s">
        <v>856</v>
      </c>
      <c r="B259" s="77" t="s">
        <v>377</v>
      </c>
      <c r="C259" s="77" t="s">
        <v>377</v>
      </c>
      <c r="D259" s="114" t="s">
        <v>857</v>
      </c>
      <c r="E259" s="114" t="s">
        <v>858</v>
      </c>
      <c r="F259" s="115" t="s">
        <v>859</v>
      </c>
      <c r="G259" s="68" t="s">
        <v>345</v>
      </c>
      <c r="H259" s="68" t="s">
        <v>340</v>
      </c>
      <c r="I259" s="68" t="s">
        <v>346</v>
      </c>
      <c r="J259" s="68" t="s">
        <v>165</v>
      </c>
      <c r="K259" s="68" t="s">
        <v>165</v>
      </c>
      <c r="L259" s="68" t="s">
        <v>165</v>
      </c>
      <c r="M259" s="68" t="s">
        <v>163</v>
      </c>
      <c r="N259" s="68">
        <v>2021</v>
      </c>
      <c r="O259" s="68" t="s">
        <v>164</v>
      </c>
      <c r="P259" s="92" t="s">
        <v>165</v>
      </c>
      <c r="Q259" s="71" t="s">
        <v>165</v>
      </c>
      <c r="R259" s="72">
        <v>0.767</v>
      </c>
    </row>
    <row r="260" spans="1:18" ht="78" customHeight="1">
      <c r="A260" s="116" t="s">
        <v>860</v>
      </c>
      <c r="B260" s="77" t="s">
        <v>377</v>
      </c>
      <c r="C260" s="77" t="s">
        <v>377</v>
      </c>
      <c r="D260" s="114" t="s">
        <v>861</v>
      </c>
      <c r="E260" s="114" t="s">
        <v>862</v>
      </c>
      <c r="F260" s="115" t="s">
        <v>863</v>
      </c>
      <c r="G260" s="68" t="s">
        <v>345</v>
      </c>
      <c r="H260" s="68" t="s">
        <v>403</v>
      </c>
      <c r="I260" s="68" t="s">
        <v>404</v>
      </c>
      <c r="J260" s="68" t="s">
        <v>165</v>
      </c>
      <c r="K260" s="68" t="s">
        <v>165</v>
      </c>
      <c r="L260" s="68" t="s">
        <v>165</v>
      </c>
      <c r="M260" s="68" t="s">
        <v>163</v>
      </c>
      <c r="N260" s="68">
        <v>2021</v>
      </c>
      <c r="O260" s="68" t="s">
        <v>164</v>
      </c>
      <c r="P260" s="92" t="s">
        <v>165</v>
      </c>
      <c r="Q260" s="71" t="s">
        <v>165</v>
      </c>
      <c r="R260" s="72">
        <v>3.646</v>
      </c>
    </row>
    <row r="261" spans="1:18" ht="78" customHeight="1">
      <c r="A261" s="116" t="s">
        <v>841</v>
      </c>
      <c r="B261" s="77" t="s">
        <v>377</v>
      </c>
      <c r="C261" s="77" t="s">
        <v>377</v>
      </c>
      <c r="D261" s="114" t="s">
        <v>864</v>
      </c>
      <c r="E261" s="114" t="s">
        <v>865</v>
      </c>
      <c r="F261" s="115" t="s">
        <v>866</v>
      </c>
      <c r="G261" s="68" t="s">
        <v>339</v>
      </c>
      <c r="H261" s="68" t="s">
        <v>340</v>
      </c>
      <c r="I261" s="68"/>
      <c r="J261" s="68" t="s">
        <v>165</v>
      </c>
      <c r="K261" s="68" t="s">
        <v>165</v>
      </c>
      <c r="L261" s="68" t="s">
        <v>165</v>
      </c>
      <c r="M261" s="68" t="s">
        <v>163</v>
      </c>
      <c r="N261" s="68">
        <v>2021</v>
      </c>
      <c r="O261" s="68" t="s">
        <v>164</v>
      </c>
      <c r="P261" s="92" t="s">
        <v>165</v>
      </c>
      <c r="Q261" s="71" t="s">
        <v>165</v>
      </c>
      <c r="R261" s="72">
        <v>2.412</v>
      </c>
    </row>
    <row r="262" spans="1:18" ht="78" customHeight="1">
      <c r="A262" s="116" t="s">
        <v>841</v>
      </c>
      <c r="B262" s="77" t="s">
        <v>377</v>
      </c>
      <c r="C262" s="77" t="s">
        <v>377</v>
      </c>
      <c r="D262" s="114" t="s">
        <v>867</v>
      </c>
      <c r="E262" s="114" t="s">
        <v>868</v>
      </c>
      <c r="F262" s="115" t="s">
        <v>831</v>
      </c>
      <c r="G262" s="68" t="s">
        <v>339</v>
      </c>
      <c r="H262" s="68" t="s">
        <v>340</v>
      </c>
      <c r="I262" s="68"/>
      <c r="J262" s="68" t="s">
        <v>165</v>
      </c>
      <c r="K262" s="68" t="s">
        <v>165</v>
      </c>
      <c r="L262" s="68" t="s">
        <v>165</v>
      </c>
      <c r="M262" s="68" t="s">
        <v>163</v>
      </c>
      <c r="N262" s="68">
        <v>2021</v>
      </c>
      <c r="O262" s="68" t="s">
        <v>164</v>
      </c>
      <c r="P262" s="92" t="s">
        <v>165</v>
      </c>
      <c r="Q262" s="71" t="s">
        <v>165</v>
      </c>
      <c r="R262" s="72">
        <v>2.721</v>
      </c>
    </row>
    <row r="263" spans="1:18" ht="78" customHeight="1">
      <c r="A263" s="116" t="s">
        <v>860</v>
      </c>
      <c r="B263" s="77" t="s">
        <v>377</v>
      </c>
      <c r="C263" s="77" t="s">
        <v>377</v>
      </c>
      <c r="D263" s="114" t="s">
        <v>869</v>
      </c>
      <c r="E263" s="114" t="s">
        <v>870</v>
      </c>
      <c r="F263" s="115" t="s">
        <v>871</v>
      </c>
      <c r="G263" s="68" t="s">
        <v>345</v>
      </c>
      <c r="H263" s="68" t="s">
        <v>403</v>
      </c>
      <c r="I263" s="68" t="s">
        <v>404</v>
      </c>
      <c r="J263" s="68" t="s">
        <v>165</v>
      </c>
      <c r="K263" s="68" t="s">
        <v>165</v>
      </c>
      <c r="L263" s="68" t="s">
        <v>165</v>
      </c>
      <c r="M263" s="68" t="s">
        <v>163</v>
      </c>
      <c r="N263" s="68">
        <v>2021</v>
      </c>
      <c r="O263" s="68" t="s">
        <v>164</v>
      </c>
      <c r="P263" s="92" t="s">
        <v>165</v>
      </c>
      <c r="Q263" s="71" t="s">
        <v>165</v>
      </c>
      <c r="R263" s="72">
        <v>3.646</v>
      </c>
    </row>
    <row r="264" spans="1:18" ht="78" customHeight="1">
      <c r="A264" s="116" t="s">
        <v>841</v>
      </c>
      <c r="B264" s="77" t="s">
        <v>377</v>
      </c>
      <c r="C264" s="77" t="s">
        <v>377</v>
      </c>
      <c r="D264" s="114" t="s">
        <v>872</v>
      </c>
      <c r="E264" s="114" t="s">
        <v>873</v>
      </c>
      <c r="F264" s="115" t="s">
        <v>840</v>
      </c>
      <c r="G264" s="68" t="s">
        <v>339</v>
      </c>
      <c r="H264" s="68" t="s">
        <v>340</v>
      </c>
      <c r="I264" s="68"/>
      <c r="J264" s="68" t="s">
        <v>165</v>
      </c>
      <c r="K264" s="68" t="s">
        <v>165</v>
      </c>
      <c r="L264" s="68" t="s">
        <v>165</v>
      </c>
      <c r="M264" s="68" t="s">
        <v>163</v>
      </c>
      <c r="N264" s="68">
        <v>2021</v>
      </c>
      <c r="O264" s="68" t="s">
        <v>164</v>
      </c>
      <c r="P264" s="92" t="s">
        <v>165</v>
      </c>
      <c r="Q264" s="71" t="s">
        <v>165</v>
      </c>
      <c r="R264" s="72">
        <v>2.412</v>
      </c>
    </row>
    <row r="265" spans="1:18" ht="78" customHeight="1">
      <c r="A265" s="116" t="s">
        <v>860</v>
      </c>
      <c r="B265" s="77" t="s">
        <v>377</v>
      </c>
      <c r="C265" s="77" t="s">
        <v>377</v>
      </c>
      <c r="D265" s="114" t="s">
        <v>874</v>
      </c>
      <c r="E265" s="114" t="s">
        <v>875</v>
      </c>
      <c r="F265" s="115" t="s">
        <v>876</v>
      </c>
      <c r="G265" s="68" t="s">
        <v>345</v>
      </c>
      <c r="H265" s="68" t="s">
        <v>403</v>
      </c>
      <c r="I265" s="68" t="s">
        <v>404</v>
      </c>
      <c r="J265" s="68" t="s">
        <v>165</v>
      </c>
      <c r="K265" s="68" t="s">
        <v>165</v>
      </c>
      <c r="L265" s="68" t="s">
        <v>165</v>
      </c>
      <c r="M265" s="68" t="s">
        <v>163</v>
      </c>
      <c r="N265" s="68">
        <v>2021</v>
      </c>
      <c r="O265" s="68" t="s">
        <v>164</v>
      </c>
      <c r="P265" s="92" t="s">
        <v>165</v>
      </c>
      <c r="Q265" s="71" t="s">
        <v>165</v>
      </c>
      <c r="R265" s="72">
        <v>3.647</v>
      </c>
    </row>
    <row r="266" spans="1:18" ht="78" customHeight="1">
      <c r="A266" s="116" t="s">
        <v>860</v>
      </c>
      <c r="B266" s="77" t="s">
        <v>377</v>
      </c>
      <c r="C266" s="77" t="s">
        <v>377</v>
      </c>
      <c r="D266" s="114" t="s">
        <v>874</v>
      </c>
      <c r="E266" s="114" t="s">
        <v>877</v>
      </c>
      <c r="F266" s="115" t="s">
        <v>876</v>
      </c>
      <c r="G266" s="68" t="s">
        <v>345</v>
      </c>
      <c r="H266" s="68" t="s">
        <v>403</v>
      </c>
      <c r="I266" s="68" t="s">
        <v>404</v>
      </c>
      <c r="J266" s="68" t="s">
        <v>165</v>
      </c>
      <c r="K266" s="68" t="s">
        <v>165</v>
      </c>
      <c r="L266" s="68" t="s">
        <v>165</v>
      </c>
      <c r="M266" s="68" t="s">
        <v>163</v>
      </c>
      <c r="N266" s="68">
        <v>2021</v>
      </c>
      <c r="O266" s="68" t="s">
        <v>164</v>
      </c>
      <c r="P266" s="92" t="s">
        <v>165</v>
      </c>
      <c r="Q266" s="71" t="s">
        <v>165</v>
      </c>
      <c r="R266" s="72">
        <v>3.647</v>
      </c>
    </row>
    <row r="267" spans="1:18" ht="78" customHeight="1">
      <c r="A267" s="116" t="s">
        <v>860</v>
      </c>
      <c r="B267" s="77" t="s">
        <v>377</v>
      </c>
      <c r="C267" s="77" t="s">
        <v>377</v>
      </c>
      <c r="D267" s="114" t="s">
        <v>878</v>
      </c>
      <c r="E267" s="114" t="s">
        <v>879</v>
      </c>
      <c r="F267" s="115" t="s">
        <v>880</v>
      </c>
      <c r="G267" s="68" t="s">
        <v>345</v>
      </c>
      <c r="H267" s="68" t="s">
        <v>403</v>
      </c>
      <c r="I267" s="68" t="s">
        <v>404</v>
      </c>
      <c r="J267" s="68" t="s">
        <v>165</v>
      </c>
      <c r="K267" s="68" t="s">
        <v>165</v>
      </c>
      <c r="L267" s="68" t="s">
        <v>165</v>
      </c>
      <c r="M267" s="68" t="s">
        <v>163</v>
      </c>
      <c r="N267" s="68">
        <v>2021</v>
      </c>
      <c r="O267" s="68" t="s">
        <v>164</v>
      </c>
      <c r="P267" s="92" t="s">
        <v>165</v>
      </c>
      <c r="Q267" s="71" t="s">
        <v>165</v>
      </c>
      <c r="R267" s="72">
        <v>3.243</v>
      </c>
    </row>
    <row r="268" spans="1:18" ht="78" customHeight="1">
      <c r="A268" s="116" t="s">
        <v>860</v>
      </c>
      <c r="B268" s="77" t="s">
        <v>377</v>
      </c>
      <c r="C268" s="77" t="s">
        <v>377</v>
      </c>
      <c r="D268" s="114" t="s">
        <v>881</v>
      </c>
      <c r="E268" s="114" t="s">
        <v>882</v>
      </c>
      <c r="F268" s="115" t="s">
        <v>883</v>
      </c>
      <c r="G268" s="68" t="s">
        <v>345</v>
      </c>
      <c r="H268" s="68" t="s">
        <v>403</v>
      </c>
      <c r="I268" s="68" t="s">
        <v>404</v>
      </c>
      <c r="J268" s="68" t="s">
        <v>165</v>
      </c>
      <c r="K268" s="68" t="s">
        <v>165</v>
      </c>
      <c r="L268" s="68" t="s">
        <v>165</v>
      </c>
      <c r="M268" s="68" t="s">
        <v>163</v>
      </c>
      <c r="N268" s="68">
        <v>2021</v>
      </c>
      <c r="O268" s="68" t="s">
        <v>164</v>
      </c>
      <c r="P268" s="92" t="s">
        <v>165</v>
      </c>
      <c r="Q268" s="71" t="s">
        <v>165</v>
      </c>
      <c r="R268" s="72">
        <v>3.243</v>
      </c>
    </row>
    <row r="269" spans="1:18" ht="78" customHeight="1">
      <c r="A269" s="116" t="s">
        <v>860</v>
      </c>
      <c r="B269" s="77" t="s">
        <v>377</v>
      </c>
      <c r="C269" s="77" t="s">
        <v>377</v>
      </c>
      <c r="D269" s="114" t="s">
        <v>874</v>
      </c>
      <c r="E269" s="114" t="s">
        <v>884</v>
      </c>
      <c r="F269" s="115" t="s">
        <v>885</v>
      </c>
      <c r="G269" s="68" t="s">
        <v>345</v>
      </c>
      <c r="H269" s="68" t="s">
        <v>403</v>
      </c>
      <c r="I269" s="68" t="s">
        <v>404</v>
      </c>
      <c r="J269" s="68" t="s">
        <v>165</v>
      </c>
      <c r="K269" s="68" t="s">
        <v>165</v>
      </c>
      <c r="L269" s="68" t="s">
        <v>165</v>
      </c>
      <c r="M269" s="68" t="s">
        <v>163</v>
      </c>
      <c r="N269" s="68">
        <v>2021</v>
      </c>
      <c r="O269" s="68" t="s">
        <v>164</v>
      </c>
      <c r="P269" s="92" t="s">
        <v>165</v>
      </c>
      <c r="Q269" s="71" t="s">
        <v>165</v>
      </c>
      <c r="R269" s="72">
        <v>3.646</v>
      </c>
    </row>
    <row r="270" spans="1:18" ht="78" customHeight="1">
      <c r="A270" s="116" t="s">
        <v>860</v>
      </c>
      <c r="B270" s="77" t="s">
        <v>377</v>
      </c>
      <c r="C270" s="77" t="s">
        <v>377</v>
      </c>
      <c r="D270" s="114" t="s">
        <v>886</v>
      </c>
      <c r="E270" s="114" t="s">
        <v>887</v>
      </c>
      <c r="F270" s="115" t="s">
        <v>885</v>
      </c>
      <c r="G270" s="68" t="s">
        <v>345</v>
      </c>
      <c r="H270" s="68" t="s">
        <v>403</v>
      </c>
      <c r="I270" s="68" t="s">
        <v>404</v>
      </c>
      <c r="J270" s="68" t="s">
        <v>165</v>
      </c>
      <c r="K270" s="68" t="s">
        <v>165</v>
      </c>
      <c r="L270" s="68" t="s">
        <v>165</v>
      </c>
      <c r="M270" s="68" t="s">
        <v>163</v>
      </c>
      <c r="N270" s="68">
        <v>2021</v>
      </c>
      <c r="O270" s="68" t="s">
        <v>164</v>
      </c>
      <c r="P270" s="92" t="s">
        <v>165</v>
      </c>
      <c r="Q270" s="71" t="s">
        <v>165</v>
      </c>
      <c r="R270" s="72">
        <v>3.243</v>
      </c>
    </row>
    <row r="271" spans="1:18" ht="78" customHeight="1">
      <c r="A271" s="96" t="s">
        <v>809</v>
      </c>
      <c r="B271" s="77" t="s">
        <v>377</v>
      </c>
      <c r="C271" s="77" t="s">
        <v>377</v>
      </c>
      <c r="D271" s="114" t="s">
        <v>888</v>
      </c>
      <c r="E271" s="114" t="s">
        <v>889</v>
      </c>
      <c r="F271" s="115" t="s">
        <v>890</v>
      </c>
      <c r="G271" s="68" t="s">
        <v>339</v>
      </c>
      <c r="H271" s="68" t="s">
        <v>340</v>
      </c>
      <c r="I271" s="68"/>
      <c r="J271" s="68" t="s">
        <v>165</v>
      </c>
      <c r="K271" s="68" t="s">
        <v>165</v>
      </c>
      <c r="L271" s="68" t="s">
        <v>165</v>
      </c>
      <c r="M271" s="68" t="s">
        <v>163</v>
      </c>
      <c r="N271" s="68">
        <v>2021</v>
      </c>
      <c r="O271" s="68" t="s">
        <v>164</v>
      </c>
      <c r="P271" s="92" t="s">
        <v>165</v>
      </c>
      <c r="Q271" s="71" t="s">
        <v>165</v>
      </c>
      <c r="R271" s="72">
        <v>1.098</v>
      </c>
    </row>
    <row r="272" spans="1:18" ht="78" customHeight="1">
      <c r="A272" s="96" t="s">
        <v>891</v>
      </c>
      <c r="B272" s="77" t="s">
        <v>377</v>
      </c>
      <c r="C272" s="77" t="s">
        <v>377</v>
      </c>
      <c r="D272" s="114" t="s">
        <v>892</v>
      </c>
      <c r="E272" s="114" t="s">
        <v>401</v>
      </c>
      <c r="F272" s="115" t="s">
        <v>893</v>
      </c>
      <c r="G272" s="68" t="s">
        <v>345</v>
      </c>
      <c r="H272" s="68" t="s">
        <v>403</v>
      </c>
      <c r="I272" s="68" t="s">
        <v>404</v>
      </c>
      <c r="J272" s="68" t="s">
        <v>165</v>
      </c>
      <c r="K272" s="68" t="s">
        <v>165</v>
      </c>
      <c r="L272" s="68" t="s">
        <v>165</v>
      </c>
      <c r="M272" s="68" t="s">
        <v>163</v>
      </c>
      <c r="N272" s="68">
        <v>2021</v>
      </c>
      <c r="O272" s="68" t="s">
        <v>164</v>
      </c>
      <c r="P272" s="92" t="s">
        <v>165</v>
      </c>
      <c r="Q272" s="71" t="s">
        <v>165</v>
      </c>
      <c r="R272" s="72">
        <v>5.617</v>
      </c>
    </row>
    <row r="273" spans="1:18" ht="78" customHeight="1">
      <c r="A273" s="116" t="s">
        <v>841</v>
      </c>
      <c r="B273" s="77" t="s">
        <v>377</v>
      </c>
      <c r="C273" s="77" t="s">
        <v>377</v>
      </c>
      <c r="D273" s="114" t="s">
        <v>894</v>
      </c>
      <c r="E273" s="114" t="s">
        <v>895</v>
      </c>
      <c r="F273" s="115" t="s">
        <v>896</v>
      </c>
      <c r="G273" s="68" t="s">
        <v>339</v>
      </c>
      <c r="H273" s="68" t="s">
        <v>340</v>
      </c>
      <c r="I273" s="68"/>
      <c r="J273" s="68" t="s">
        <v>165</v>
      </c>
      <c r="K273" s="68" t="s">
        <v>165</v>
      </c>
      <c r="L273" s="68" t="s">
        <v>165</v>
      </c>
      <c r="M273" s="68" t="s">
        <v>163</v>
      </c>
      <c r="N273" s="68">
        <v>2021</v>
      </c>
      <c r="O273" s="68" t="s">
        <v>164</v>
      </c>
      <c r="P273" s="92" t="s">
        <v>165</v>
      </c>
      <c r="Q273" s="71" t="s">
        <v>165</v>
      </c>
      <c r="R273" s="72">
        <v>2.395</v>
      </c>
    </row>
    <row r="274" spans="1:18" ht="78" customHeight="1">
      <c r="A274" s="116" t="s">
        <v>897</v>
      </c>
      <c r="B274" s="77" t="s">
        <v>377</v>
      </c>
      <c r="C274" s="77" t="s">
        <v>377</v>
      </c>
      <c r="D274" s="114" t="s">
        <v>898</v>
      </c>
      <c r="E274" s="114" t="s">
        <v>899</v>
      </c>
      <c r="F274" s="115" t="s">
        <v>900</v>
      </c>
      <c r="G274" s="68" t="s">
        <v>345</v>
      </c>
      <c r="H274" s="68" t="s">
        <v>340</v>
      </c>
      <c r="I274" s="68" t="s">
        <v>346</v>
      </c>
      <c r="J274" s="68" t="s">
        <v>165</v>
      </c>
      <c r="K274" s="68" t="s">
        <v>165</v>
      </c>
      <c r="L274" s="68" t="s">
        <v>165</v>
      </c>
      <c r="M274" s="68" t="s">
        <v>163</v>
      </c>
      <c r="N274" s="68">
        <v>2021</v>
      </c>
      <c r="O274" s="68" t="s">
        <v>164</v>
      </c>
      <c r="P274" s="92" t="s">
        <v>165</v>
      </c>
      <c r="Q274" s="71" t="s">
        <v>165</v>
      </c>
      <c r="R274" s="72">
        <v>3.974</v>
      </c>
    </row>
    <row r="275" spans="1:18" ht="78" customHeight="1">
      <c r="A275" s="102" t="s">
        <v>537</v>
      </c>
      <c r="B275" s="77" t="s">
        <v>377</v>
      </c>
      <c r="C275" s="77" t="s">
        <v>377</v>
      </c>
      <c r="D275" s="114" t="s">
        <v>901</v>
      </c>
      <c r="E275" s="114" t="s">
        <v>902</v>
      </c>
      <c r="F275" s="115" t="s">
        <v>903</v>
      </c>
      <c r="G275" s="68" t="s">
        <v>345</v>
      </c>
      <c r="H275" s="68" t="s">
        <v>403</v>
      </c>
      <c r="I275" s="68" t="s">
        <v>404</v>
      </c>
      <c r="J275" s="68" t="s">
        <v>165</v>
      </c>
      <c r="K275" s="68" t="s">
        <v>165</v>
      </c>
      <c r="L275" s="68" t="s">
        <v>165</v>
      </c>
      <c r="M275" s="68" t="s">
        <v>163</v>
      </c>
      <c r="N275" s="68">
        <v>2021</v>
      </c>
      <c r="O275" s="68" t="s">
        <v>164</v>
      </c>
      <c r="P275" s="92" t="s">
        <v>165</v>
      </c>
      <c r="Q275" s="71" t="s">
        <v>165</v>
      </c>
      <c r="R275" s="72">
        <v>2.528</v>
      </c>
    </row>
    <row r="276" spans="1:18" ht="78" customHeight="1">
      <c r="A276" s="102" t="s">
        <v>471</v>
      </c>
      <c r="B276" s="77" t="s">
        <v>377</v>
      </c>
      <c r="C276" s="77" t="s">
        <v>377</v>
      </c>
      <c r="D276" s="114" t="s">
        <v>904</v>
      </c>
      <c r="E276" s="114" t="s">
        <v>905</v>
      </c>
      <c r="F276" s="115" t="s">
        <v>906</v>
      </c>
      <c r="G276" s="68" t="s">
        <v>345</v>
      </c>
      <c r="H276" s="68" t="s">
        <v>340</v>
      </c>
      <c r="I276" s="68" t="s">
        <v>346</v>
      </c>
      <c r="J276" s="68" t="s">
        <v>165</v>
      </c>
      <c r="K276" s="68" t="s">
        <v>165</v>
      </c>
      <c r="L276" s="68" t="s">
        <v>165</v>
      </c>
      <c r="M276" s="68" t="s">
        <v>163</v>
      </c>
      <c r="N276" s="68">
        <v>2021</v>
      </c>
      <c r="O276" s="68" t="s">
        <v>164</v>
      </c>
      <c r="P276" s="92" t="s">
        <v>165</v>
      </c>
      <c r="Q276" s="71" t="s">
        <v>165</v>
      </c>
      <c r="R276" s="72">
        <v>3.001</v>
      </c>
    </row>
    <row r="277" spans="1:18" ht="78" customHeight="1">
      <c r="A277" s="116" t="s">
        <v>897</v>
      </c>
      <c r="B277" s="77" t="s">
        <v>377</v>
      </c>
      <c r="C277" s="77" t="s">
        <v>377</v>
      </c>
      <c r="D277" s="114" t="s">
        <v>907</v>
      </c>
      <c r="E277" s="114" t="s">
        <v>908</v>
      </c>
      <c r="F277" s="115" t="s">
        <v>909</v>
      </c>
      <c r="G277" s="68" t="s">
        <v>345</v>
      </c>
      <c r="H277" s="68" t="s">
        <v>340</v>
      </c>
      <c r="I277" s="68" t="s">
        <v>346</v>
      </c>
      <c r="J277" s="68" t="s">
        <v>165</v>
      </c>
      <c r="K277" s="68" t="s">
        <v>165</v>
      </c>
      <c r="L277" s="68" t="s">
        <v>165</v>
      </c>
      <c r="M277" s="68" t="s">
        <v>163</v>
      </c>
      <c r="N277" s="68">
        <v>2021</v>
      </c>
      <c r="O277" s="68" t="s">
        <v>164</v>
      </c>
      <c r="P277" s="92" t="s">
        <v>165</v>
      </c>
      <c r="Q277" s="71" t="s">
        <v>165</v>
      </c>
      <c r="R277" s="72">
        <v>3.901</v>
      </c>
    </row>
    <row r="278" spans="1:18" ht="78" customHeight="1">
      <c r="A278" s="102" t="s">
        <v>537</v>
      </c>
      <c r="B278" s="77" t="s">
        <v>377</v>
      </c>
      <c r="C278" s="77" t="s">
        <v>377</v>
      </c>
      <c r="D278" s="114" t="s">
        <v>910</v>
      </c>
      <c r="E278" s="114" t="s">
        <v>911</v>
      </c>
      <c r="F278" s="115" t="s">
        <v>912</v>
      </c>
      <c r="G278" s="68" t="s">
        <v>345</v>
      </c>
      <c r="H278" s="68" t="s">
        <v>403</v>
      </c>
      <c r="I278" s="68" t="s">
        <v>404</v>
      </c>
      <c r="J278" s="68" t="s">
        <v>165</v>
      </c>
      <c r="K278" s="68" t="s">
        <v>165</v>
      </c>
      <c r="L278" s="68" t="s">
        <v>165</v>
      </c>
      <c r="M278" s="68" t="s">
        <v>163</v>
      </c>
      <c r="N278" s="68">
        <v>2021</v>
      </c>
      <c r="O278" s="68" t="s">
        <v>164</v>
      </c>
      <c r="P278" s="92" t="s">
        <v>165</v>
      </c>
      <c r="Q278" s="71" t="s">
        <v>165</v>
      </c>
      <c r="R278" s="72">
        <v>2.528</v>
      </c>
    </row>
    <row r="279" spans="1:18" ht="78" customHeight="1">
      <c r="A279" s="96" t="s">
        <v>809</v>
      </c>
      <c r="B279" s="77" t="s">
        <v>377</v>
      </c>
      <c r="C279" s="77" t="s">
        <v>377</v>
      </c>
      <c r="D279" s="114" t="s">
        <v>913</v>
      </c>
      <c r="E279" s="114" t="s">
        <v>914</v>
      </c>
      <c r="F279" s="115" t="s">
        <v>915</v>
      </c>
      <c r="G279" s="68" t="s">
        <v>339</v>
      </c>
      <c r="H279" s="68" t="s">
        <v>340</v>
      </c>
      <c r="I279" s="68"/>
      <c r="J279" s="68" t="s">
        <v>165</v>
      </c>
      <c r="K279" s="68" t="s">
        <v>165</v>
      </c>
      <c r="L279" s="68" t="s">
        <v>165</v>
      </c>
      <c r="M279" s="68" t="s">
        <v>163</v>
      </c>
      <c r="N279" s="68">
        <v>2021</v>
      </c>
      <c r="O279" s="68" t="s">
        <v>164</v>
      </c>
      <c r="P279" s="92" t="s">
        <v>165</v>
      </c>
      <c r="Q279" s="71" t="s">
        <v>165</v>
      </c>
      <c r="R279" s="72">
        <v>1.079</v>
      </c>
    </row>
    <row r="280" spans="1:18" ht="78" customHeight="1">
      <c r="A280" s="116" t="s">
        <v>841</v>
      </c>
      <c r="B280" s="77" t="s">
        <v>377</v>
      </c>
      <c r="C280" s="77" t="s">
        <v>377</v>
      </c>
      <c r="D280" s="114" t="s">
        <v>916</v>
      </c>
      <c r="E280" s="114" t="s">
        <v>917</v>
      </c>
      <c r="F280" s="115" t="s">
        <v>918</v>
      </c>
      <c r="G280" s="68" t="s">
        <v>339</v>
      </c>
      <c r="H280" s="68" t="s">
        <v>340</v>
      </c>
      <c r="I280" s="68"/>
      <c r="J280" s="68" t="s">
        <v>165</v>
      </c>
      <c r="K280" s="68" t="s">
        <v>165</v>
      </c>
      <c r="L280" s="68" t="s">
        <v>165</v>
      </c>
      <c r="M280" s="68" t="s">
        <v>163</v>
      </c>
      <c r="N280" s="68">
        <v>2021</v>
      </c>
      <c r="O280" s="68" t="s">
        <v>164</v>
      </c>
      <c r="P280" s="92" t="s">
        <v>165</v>
      </c>
      <c r="Q280" s="71" t="s">
        <v>165</v>
      </c>
      <c r="R280" s="72">
        <v>2.412</v>
      </c>
    </row>
    <row r="281" spans="1:18" ht="75.75" customHeight="1">
      <c r="A281" s="116" t="s">
        <v>841</v>
      </c>
      <c r="B281" s="77" t="s">
        <v>377</v>
      </c>
      <c r="C281" s="77" t="s">
        <v>377</v>
      </c>
      <c r="D281" s="114" t="s">
        <v>919</v>
      </c>
      <c r="E281" s="114" t="s">
        <v>920</v>
      </c>
      <c r="F281" s="115" t="s">
        <v>921</v>
      </c>
      <c r="G281" s="68" t="s">
        <v>339</v>
      </c>
      <c r="H281" s="68" t="s">
        <v>340</v>
      </c>
      <c r="I281" s="68"/>
      <c r="J281" s="68" t="s">
        <v>165</v>
      </c>
      <c r="K281" s="68" t="s">
        <v>165</v>
      </c>
      <c r="L281" s="68" t="s">
        <v>165</v>
      </c>
      <c r="M281" s="68" t="s">
        <v>163</v>
      </c>
      <c r="N281" s="68">
        <v>2021</v>
      </c>
      <c r="O281" s="68" t="s">
        <v>164</v>
      </c>
      <c r="P281" s="92" t="s">
        <v>165</v>
      </c>
      <c r="Q281" s="71" t="s">
        <v>165</v>
      </c>
      <c r="R281" s="72">
        <v>2.412</v>
      </c>
    </row>
    <row r="282" spans="1:18" ht="18.75" customHeight="1">
      <c r="A282" s="142"/>
      <c r="B282" s="143"/>
      <c r="C282" s="143"/>
      <c r="D282" s="143"/>
      <c r="E282" s="143"/>
      <c r="F282" s="143"/>
      <c r="G282" s="143"/>
      <c r="H282" s="143"/>
      <c r="I282" s="144"/>
      <c r="J282" s="68" t="s">
        <v>165</v>
      </c>
      <c r="K282" s="68" t="s">
        <v>165</v>
      </c>
      <c r="L282" s="68" t="s">
        <v>165</v>
      </c>
      <c r="M282" s="68"/>
      <c r="N282" s="68"/>
      <c r="O282" s="68"/>
      <c r="P282" s="92" t="s">
        <v>165</v>
      </c>
      <c r="Q282" s="71" t="s">
        <v>165</v>
      </c>
      <c r="R282" s="71"/>
    </row>
  </sheetData>
  <sheetProtection/>
  <mergeCells count="21">
    <mergeCell ref="J7:J8"/>
    <mergeCell ref="P7:P8"/>
    <mergeCell ref="A6:R6"/>
    <mergeCell ref="A7:A8"/>
    <mergeCell ref="B7:C7"/>
    <mergeCell ref="D7:D8"/>
    <mergeCell ref="E7:E8"/>
    <mergeCell ref="F7:F8"/>
    <mergeCell ref="G7:G8"/>
    <mergeCell ref="H7:H8"/>
    <mergeCell ref="I7:I8"/>
    <mergeCell ref="Q7:Q8"/>
    <mergeCell ref="R7:R8"/>
    <mergeCell ref="V8:Y8"/>
    <mergeCell ref="A282:I282"/>
    <mergeCell ref="A1:Q1"/>
    <mergeCell ref="K7:K8"/>
    <mergeCell ref="L7:L8"/>
    <mergeCell ref="M7:M8"/>
    <mergeCell ref="N7:N8"/>
    <mergeCell ref="O7:O8"/>
  </mergeCells>
  <dataValidations count="2">
    <dataValidation type="list" allowBlank="1" showInputMessage="1" showErrorMessage="1" sqref="N61:N65 N11:N41 N45 N55:N59 N47:N53 N43 N67:N282">
      <formula1>"2019,2020,2021,2023"</formula1>
    </dataValidation>
    <dataValidation type="list" allowBlank="1" showInputMessage="1" showErrorMessage="1" sqref="M55:M59 M61:M65 M11:M41 M45 M47:M53 M43 M67:M282">
      <formula1>"город,не город"</formula1>
    </dataValidation>
  </dataValidations>
  <printOptions/>
  <pageMargins left="0.5905511811023623" right="0" top="0.7480314960629921" bottom="0.7480314960629921" header="0.31496062992125984" footer="0.31496062992125984"/>
  <pageSetup fitToHeight="40" fitToWidth="1" horizontalDpi="600" verticalDpi="600" orientation="landscape" paperSize="9" scale="3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26" sqref="A26:F26"/>
    </sheetView>
  </sheetViews>
  <sheetFormatPr defaultColWidth="9.00390625" defaultRowHeight="12.75"/>
  <cols>
    <col min="2" max="2" width="91.25390625" style="0" customWidth="1"/>
    <col min="3" max="3" width="29.00390625" style="0" customWidth="1"/>
    <col min="4" max="4" width="21.625" style="0" customWidth="1"/>
    <col min="5" max="5" width="18.125" style="0" customWidth="1"/>
    <col min="6" max="6" width="20.375" style="0" customWidth="1"/>
  </cols>
  <sheetData>
    <row r="1" ht="12.75">
      <c r="F1" s="53" t="s">
        <v>0</v>
      </c>
    </row>
    <row r="2" ht="12.75">
      <c r="F2" s="118" t="s">
        <v>922</v>
      </c>
    </row>
    <row r="3" ht="12.75">
      <c r="F3" s="118" t="s">
        <v>923</v>
      </c>
    </row>
    <row r="4" ht="12.75">
      <c r="F4" s="118" t="s">
        <v>924</v>
      </c>
    </row>
    <row r="5" ht="12.75">
      <c r="F5" s="118" t="s">
        <v>925</v>
      </c>
    </row>
    <row r="7" spans="1:6" ht="27.75" customHeight="1">
      <c r="A7" s="148" t="s">
        <v>927</v>
      </c>
      <c r="B7" s="148"/>
      <c r="C7" s="148"/>
      <c r="D7" s="148"/>
      <c r="E7" s="148"/>
      <c r="F7" s="148"/>
    </row>
    <row r="8" spans="1:6" ht="5.25" customHeight="1">
      <c r="A8" s="31"/>
      <c r="B8" s="32"/>
      <c r="C8" s="32"/>
      <c r="D8" s="32"/>
      <c r="E8" s="32"/>
      <c r="F8" s="32"/>
    </row>
    <row r="9" spans="1:6" ht="15.75">
      <c r="A9" s="32" t="s">
        <v>63</v>
      </c>
      <c r="B9" s="32"/>
      <c r="C9" s="32"/>
      <c r="D9" s="32"/>
      <c r="E9" s="32"/>
      <c r="F9" s="32"/>
    </row>
    <row r="10" spans="1:6" ht="15.75">
      <c r="A10" s="32"/>
      <c r="B10" s="32"/>
      <c r="C10" s="32"/>
      <c r="D10" s="32"/>
      <c r="E10" s="32"/>
      <c r="F10" s="32"/>
    </row>
    <row r="11" spans="1:6" ht="15.75" customHeight="1">
      <c r="A11" s="149" t="s">
        <v>64</v>
      </c>
      <c r="B11" s="149" t="s">
        <v>65</v>
      </c>
      <c r="C11" s="150" t="s">
        <v>66</v>
      </c>
      <c r="D11" s="151"/>
      <c r="E11" s="151"/>
      <c r="F11" s="152"/>
    </row>
    <row r="12" spans="1:6" ht="123.75" customHeight="1">
      <c r="A12" s="149"/>
      <c r="B12" s="149"/>
      <c r="C12" s="33" t="s">
        <v>67</v>
      </c>
      <c r="D12" s="33" t="s">
        <v>68</v>
      </c>
      <c r="E12" s="33" t="s">
        <v>128</v>
      </c>
      <c r="F12" s="54" t="s">
        <v>69</v>
      </c>
    </row>
    <row r="13" spans="1:6" ht="32.25" customHeight="1">
      <c r="A13" s="149"/>
      <c r="B13" s="149"/>
      <c r="C13" s="33" t="s">
        <v>127</v>
      </c>
      <c r="D13" s="33" t="s">
        <v>70</v>
      </c>
      <c r="E13" s="33" t="s">
        <v>71</v>
      </c>
      <c r="F13" s="33" t="s">
        <v>120</v>
      </c>
    </row>
    <row r="14" spans="1:6" ht="15.7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</row>
    <row r="15" spans="1:6" ht="15.75">
      <c r="A15" s="35">
        <v>2021</v>
      </c>
      <c r="B15" s="36" t="s">
        <v>72</v>
      </c>
      <c r="C15" s="37"/>
      <c r="D15" s="37"/>
      <c r="E15" s="37"/>
      <c r="F15" s="37"/>
    </row>
    <row r="16" spans="1:6" ht="21" customHeight="1">
      <c r="A16" s="37" t="s">
        <v>28</v>
      </c>
      <c r="B16" s="38" t="s">
        <v>73</v>
      </c>
      <c r="C16" s="56">
        <v>107.669</v>
      </c>
      <c r="D16" s="55">
        <v>67</v>
      </c>
      <c r="E16" s="55">
        <v>606</v>
      </c>
      <c r="F16" s="57">
        <f>C16/D16*1000</f>
        <v>1607</v>
      </c>
    </row>
    <row r="17" spans="1:6" ht="30.75" customHeight="1">
      <c r="A17" s="37" t="s">
        <v>31</v>
      </c>
      <c r="B17" s="38" t="s">
        <v>74</v>
      </c>
      <c r="C17" s="56">
        <v>191.215</v>
      </c>
      <c r="D17" s="55">
        <v>67</v>
      </c>
      <c r="E17" s="55">
        <v>606</v>
      </c>
      <c r="F17" s="57">
        <f>C17/D17*1000</f>
        <v>2853.9552238805973</v>
      </c>
    </row>
    <row r="18" spans="1:6" ht="15.75">
      <c r="A18" s="35">
        <v>2020</v>
      </c>
      <c r="B18" s="36" t="s">
        <v>75</v>
      </c>
      <c r="C18" s="56"/>
      <c r="D18" s="37"/>
      <c r="E18" s="37"/>
      <c r="F18" s="57"/>
    </row>
    <row r="19" spans="1:6" ht="21" customHeight="1">
      <c r="A19" s="37" t="s">
        <v>28</v>
      </c>
      <c r="B19" s="38" t="s">
        <v>73</v>
      </c>
      <c r="C19" s="56">
        <v>108.991</v>
      </c>
      <c r="D19" s="55">
        <v>69</v>
      </c>
      <c r="E19" s="55">
        <v>1772</v>
      </c>
      <c r="F19" s="57">
        <f>C19/D19*1000</f>
        <v>1579.5797101449275</v>
      </c>
    </row>
    <row r="20" spans="1:6" ht="30.75" customHeight="1">
      <c r="A20" s="37" t="s">
        <v>31</v>
      </c>
      <c r="B20" s="38" t="s">
        <v>74</v>
      </c>
      <c r="C20" s="56">
        <v>181.352</v>
      </c>
      <c r="D20" s="55">
        <v>69</v>
      </c>
      <c r="E20" s="55">
        <v>1772</v>
      </c>
      <c r="F20" s="57">
        <f>C20/D20*1000</f>
        <v>2628.289855072464</v>
      </c>
    </row>
    <row r="21" spans="1:6" ht="15.75">
      <c r="A21" s="35">
        <v>2019</v>
      </c>
      <c r="B21" s="36" t="s">
        <v>76</v>
      </c>
      <c r="C21" s="56"/>
      <c r="D21" s="37"/>
      <c r="E21" s="37"/>
      <c r="F21" s="57"/>
    </row>
    <row r="22" spans="1:6" ht="31.5" customHeight="1">
      <c r="A22" s="37" t="s">
        <v>28</v>
      </c>
      <c r="B22" s="38" t="s">
        <v>73</v>
      </c>
      <c r="C22" s="56">
        <v>116.828</v>
      </c>
      <c r="D22" s="55">
        <v>75</v>
      </c>
      <c r="E22" s="55">
        <v>1086.63</v>
      </c>
      <c r="F22" s="57">
        <f>C22/D22*1000</f>
        <v>1557.7066666666667</v>
      </c>
    </row>
    <row r="23" spans="1:6" ht="27.75" customHeight="1">
      <c r="A23" s="37" t="s">
        <v>31</v>
      </c>
      <c r="B23" s="38" t="s">
        <v>74</v>
      </c>
      <c r="C23" s="56">
        <v>190.911</v>
      </c>
      <c r="D23" s="55">
        <v>75</v>
      </c>
      <c r="E23" s="55">
        <v>1086.63</v>
      </c>
      <c r="F23" s="57">
        <f>C23/D23*1000</f>
        <v>2545.48</v>
      </c>
    </row>
    <row r="26" spans="1:6" ht="12.75">
      <c r="A26" s="147"/>
      <c r="B26" s="147"/>
      <c r="C26" s="147"/>
      <c r="D26" s="147"/>
      <c r="E26" s="147"/>
      <c r="F26" s="147"/>
    </row>
  </sheetData>
  <sheetProtection/>
  <mergeCells count="5">
    <mergeCell ref="A26:F26"/>
    <mergeCell ref="A7:F7"/>
    <mergeCell ref="A11:A13"/>
    <mergeCell ref="B11:B13"/>
    <mergeCell ref="C11:F1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52">
      <selection activeCell="A63" sqref="A63"/>
    </sheetView>
  </sheetViews>
  <sheetFormatPr defaultColWidth="4.125" defaultRowHeight="12.75"/>
  <cols>
    <col min="1" max="1" width="4.125" style="0" customWidth="1"/>
    <col min="2" max="2" width="42.00390625" style="0" customWidth="1"/>
    <col min="3" max="3" width="8.25390625" style="0" customWidth="1"/>
    <col min="4" max="4" width="8.625" style="0" customWidth="1"/>
    <col min="5" max="5" width="8.125" style="0" customWidth="1"/>
    <col min="6" max="6" width="8.875" style="0" customWidth="1"/>
    <col min="7" max="7" width="8.625" style="0" customWidth="1"/>
    <col min="8" max="8" width="8.375" style="0" customWidth="1"/>
    <col min="9" max="11" width="8.25390625" style="0" customWidth="1"/>
  </cols>
  <sheetData>
    <row r="1" ht="12.75">
      <c r="K1" s="53" t="s">
        <v>35</v>
      </c>
    </row>
    <row r="2" ht="12.75">
      <c r="K2" s="118" t="s">
        <v>922</v>
      </c>
    </row>
    <row r="3" ht="12.75">
      <c r="K3" s="118" t="s">
        <v>923</v>
      </c>
    </row>
    <row r="4" ht="12.75">
      <c r="K4" s="118" t="s">
        <v>924</v>
      </c>
    </row>
    <row r="5" ht="12.75">
      <c r="K5" s="118" t="s">
        <v>925</v>
      </c>
    </row>
    <row r="6" spans="1:11" ht="47.25" customHeight="1">
      <c r="A6" s="153" t="s">
        <v>928</v>
      </c>
      <c r="B6" s="154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5.75">
      <c r="A7" s="39"/>
      <c r="B7" s="39"/>
      <c r="C7" s="40"/>
      <c r="D7" s="40"/>
      <c r="E7" s="40"/>
      <c r="F7" s="41"/>
      <c r="G7" s="41"/>
      <c r="H7" s="41"/>
      <c r="I7" s="41"/>
      <c r="J7" s="41"/>
      <c r="K7" s="41"/>
    </row>
    <row r="8" spans="1:11" ht="12.75">
      <c r="A8" s="155" t="s">
        <v>63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5.75">
      <c r="A9" s="42"/>
      <c r="B9" s="43"/>
      <c r="C9" s="43"/>
      <c r="D9" s="43"/>
      <c r="E9" s="41"/>
      <c r="F9" s="41"/>
      <c r="G9" s="41"/>
      <c r="H9" s="41"/>
      <c r="I9" s="41"/>
      <c r="J9" s="41"/>
      <c r="K9" s="42" t="s">
        <v>77</v>
      </c>
    </row>
    <row r="10" spans="1:11" ht="144.75" customHeight="1">
      <c r="A10" s="156" t="s">
        <v>78</v>
      </c>
      <c r="B10" s="156" t="s">
        <v>79</v>
      </c>
      <c r="C10" s="158" t="s">
        <v>80</v>
      </c>
      <c r="D10" s="159"/>
      <c r="E10" s="160"/>
      <c r="F10" s="158" t="s">
        <v>81</v>
      </c>
      <c r="G10" s="159"/>
      <c r="H10" s="160"/>
      <c r="I10" s="158" t="s">
        <v>82</v>
      </c>
      <c r="J10" s="159"/>
      <c r="K10" s="160"/>
    </row>
    <row r="11" spans="1:11" ht="15.75">
      <c r="A11" s="157"/>
      <c r="B11" s="157"/>
      <c r="C11" s="44">
        <v>2021</v>
      </c>
      <c r="D11" s="44">
        <v>2020</v>
      </c>
      <c r="E11" s="44">
        <v>2019</v>
      </c>
      <c r="F11" s="44">
        <v>2021</v>
      </c>
      <c r="G11" s="44">
        <v>2020</v>
      </c>
      <c r="H11" s="44">
        <v>2019</v>
      </c>
      <c r="I11" s="44">
        <v>2021</v>
      </c>
      <c r="J11" s="44">
        <v>2020</v>
      </c>
      <c r="K11" s="44">
        <v>2019</v>
      </c>
    </row>
    <row r="12" spans="1:11" ht="47.25">
      <c r="A12" s="45">
        <v>1</v>
      </c>
      <c r="B12" s="46" t="s">
        <v>83</v>
      </c>
      <c r="C12" s="47">
        <f aca="true" t="shared" si="0" ref="C12:I12">C13+C15+C16+C17</f>
        <v>298.88399999999996</v>
      </c>
      <c r="D12" s="47">
        <f t="shared" si="0"/>
        <v>290.34299999999996</v>
      </c>
      <c r="E12" s="47">
        <f t="shared" si="0"/>
        <v>307.739</v>
      </c>
      <c r="F12" s="47">
        <f t="shared" si="0"/>
        <v>107.669</v>
      </c>
      <c r="G12" s="47">
        <f>G13+G15+G16+G17</f>
        <v>108.99099999999999</v>
      </c>
      <c r="H12" s="47">
        <f>H13+H15+H16+H17</f>
        <v>116.828</v>
      </c>
      <c r="I12" s="47">
        <f t="shared" si="0"/>
        <v>191.21499999999997</v>
      </c>
      <c r="J12" s="47">
        <f>J13+J15+J16+J17</f>
        <v>181.352</v>
      </c>
      <c r="K12" s="47">
        <f>K13+K15+K16+K17</f>
        <v>190.911</v>
      </c>
    </row>
    <row r="13" spans="1:11" ht="15.75">
      <c r="A13" s="48" t="s">
        <v>84</v>
      </c>
      <c r="B13" s="46" t="s">
        <v>85</v>
      </c>
      <c r="C13" s="47">
        <f>F13+I13</f>
        <v>38.019999999999996</v>
      </c>
      <c r="D13" s="47">
        <f>G13+J13</f>
        <v>39.881</v>
      </c>
      <c r="E13" s="47">
        <f>H13+K13</f>
        <v>43.145</v>
      </c>
      <c r="F13" s="47">
        <f>6.962+0.106</f>
        <v>7.068</v>
      </c>
      <c r="G13" s="47">
        <f>7.27+0.113</f>
        <v>7.383</v>
      </c>
      <c r="H13" s="47">
        <f>7.738+1.191</f>
        <v>8.929</v>
      </c>
      <c r="I13" s="49">
        <f>30.49+0.462</f>
        <v>30.951999999999998</v>
      </c>
      <c r="J13" s="49">
        <f>31.947+0.551</f>
        <v>32.498</v>
      </c>
      <c r="K13" s="49">
        <f>29.654+4.562</f>
        <v>34.216</v>
      </c>
    </row>
    <row r="14" spans="1:11" ht="15.75">
      <c r="A14" s="48" t="s">
        <v>86</v>
      </c>
      <c r="B14" s="46" t="s">
        <v>87</v>
      </c>
      <c r="C14" s="47"/>
      <c r="D14" s="47"/>
      <c r="E14" s="47"/>
      <c r="F14" s="47"/>
      <c r="G14" s="47"/>
      <c r="H14" s="47"/>
      <c r="I14" s="49"/>
      <c r="J14" s="49"/>
      <c r="K14" s="49"/>
    </row>
    <row r="15" spans="1:11" ht="15.75">
      <c r="A15" s="48" t="s">
        <v>88</v>
      </c>
      <c r="B15" s="46" t="s">
        <v>89</v>
      </c>
      <c r="C15" s="47">
        <f aca="true" t="shared" si="1" ref="C15:E16">F15+I15</f>
        <v>67.118</v>
      </c>
      <c r="D15" s="47">
        <f t="shared" si="1"/>
        <v>65.64</v>
      </c>
      <c r="E15" s="47">
        <f t="shared" si="1"/>
        <v>60.201</v>
      </c>
      <c r="F15" s="47">
        <f>7.695+0.117</f>
        <v>7.812</v>
      </c>
      <c r="G15" s="47">
        <f>7.888+0.116</f>
        <v>8.004</v>
      </c>
      <c r="H15" s="47">
        <f>7.623+1.173</f>
        <v>8.796</v>
      </c>
      <c r="I15" s="49">
        <f>58.419+0.887</f>
        <v>59.306</v>
      </c>
      <c r="J15" s="49">
        <f>56.802+0.834</f>
        <v>57.636</v>
      </c>
      <c r="K15" s="49">
        <f>44.551+6.854</f>
        <v>51.405</v>
      </c>
    </row>
    <row r="16" spans="1:11" ht="15.75">
      <c r="A16" s="48" t="s">
        <v>90</v>
      </c>
      <c r="B16" s="46" t="s">
        <v>91</v>
      </c>
      <c r="C16" s="47">
        <f t="shared" si="1"/>
        <v>20.404</v>
      </c>
      <c r="D16" s="47">
        <f t="shared" si="1"/>
        <v>19.954</v>
      </c>
      <c r="E16" s="47">
        <f t="shared" si="1"/>
        <v>18.301</v>
      </c>
      <c r="F16" s="47">
        <f>2.339+0.036</f>
        <v>2.375</v>
      </c>
      <c r="G16" s="47">
        <f>2.398+0.035</f>
        <v>2.4330000000000003</v>
      </c>
      <c r="H16" s="47">
        <f>2.317+0.357</f>
        <v>2.6740000000000004</v>
      </c>
      <c r="I16" s="49">
        <f>17.759+0.27</f>
        <v>18.029</v>
      </c>
      <c r="J16" s="49">
        <f>17.268+0.253</f>
        <v>17.521</v>
      </c>
      <c r="K16" s="49">
        <f>13.543+2.084</f>
        <v>15.626999999999999</v>
      </c>
    </row>
    <row r="17" spans="1:11" ht="15.75">
      <c r="A17" s="48" t="s">
        <v>92</v>
      </c>
      <c r="B17" s="46" t="s">
        <v>93</v>
      </c>
      <c r="C17" s="47">
        <f>C18+C19+C20</f>
        <v>173.34199999999998</v>
      </c>
      <c r="D17" s="47">
        <f>G17+J17</f>
        <v>164.868</v>
      </c>
      <c r="E17" s="47">
        <f>H17+K17</f>
        <v>186.09199999999998</v>
      </c>
      <c r="F17" s="47">
        <f aca="true" t="shared" si="2" ref="F17:K17">F18+F19+F20</f>
        <v>90.414</v>
      </c>
      <c r="G17" s="47">
        <f t="shared" si="2"/>
        <v>91.17099999999999</v>
      </c>
      <c r="H17" s="47">
        <f t="shared" si="2"/>
        <v>96.429</v>
      </c>
      <c r="I17" s="47">
        <f t="shared" si="2"/>
        <v>82.928</v>
      </c>
      <c r="J17" s="47">
        <f t="shared" si="2"/>
        <v>73.697</v>
      </c>
      <c r="K17" s="47">
        <f t="shared" si="2"/>
        <v>89.663</v>
      </c>
    </row>
    <row r="18" spans="1:11" ht="31.5">
      <c r="A18" s="48" t="s">
        <v>94</v>
      </c>
      <c r="B18" s="46" t="s">
        <v>95</v>
      </c>
      <c r="C18" s="47"/>
      <c r="D18" s="47"/>
      <c r="E18" s="47"/>
      <c r="F18" s="47"/>
      <c r="G18" s="47"/>
      <c r="H18" s="47"/>
      <c r="I18" s="49"/>
      <c r="J18" s="49"/>
      <c r="K18" s="49"/>
    </row>
    <row r="19" spans="1:11" ht="47.25">
      <c r="A19" s="48" t="s">
        <v>96</v>
      </c>
      <c r="B19" s="46" t="s">
        <v>97</v>
      </c>
      <c r="C19" s="47"/>
      <c r="D19" s="47"/>
      <c r="E19" s="47"/>
      <c r="F19" s="47"/>
      <c r="G19" s="47"/>
      <c r="H19" s="47"/>
      <c r="I19" s="49"/>
      <c r="J19" s="49"/>
      <c r="K19" s="49"/>
    </row>
    <row r="20" spans="1:11" ht="31.5">
      <c r="A20" s="48" t="s">
        <v>98</v>
      </c>
      <c r="B20" s="46" t="s">
        <v>99</v>
      </c>
      <c r="C20" s="47">
        <f>C25</f>
        <v>173.34199999999998</v>
      </c>
      <c r="D20" s="47">
        <f>G20+J20</f>
        <v>164.868</v>
      </c>
      <c r="E20" s="47">
        <f>H20+K20</f>
        <v>186.09199999999998</v>
      </c>
      <c r="F20" s="47">
        <f>89.066+1.348</f>
        <v>90.414</v>
      </c>
      <c r="G20" s="47">
        <f>89.85+1.321</f>
        <v>91.17099999999999</v>
      </c>
      <c r="H20" s="47">
        <f>H25</f>
        <v>96.429</v>
      </c>
      <c r="I20" s="47">
        <f>81.69+1.238</f>
        <v>82.928</v>
      </c>
      <c r="J20" s="47">
        <f>72.549+1.148</f>
        <v>73.697</v>
      </c>
      <c r="K20" s="47">
        <f>K25</f>
        <v>89.663</v>
      </c>
    </row>
    <row r="21" spans="1:11" ht="47.25">
      <c r="A21" s="48" t="s">
        <v>100</v>
      </c>
      <c r="B21" s="46" t="s">
        <v>101</v>
      </c>
      <c r="C21" s="47"/>
      <c r="D21" s="47"/>
      <c r="E21" s="47"/>
      <c r="F21" s="47"/>
      <c r="G21" s="47"/>
      <c r="H21" s="47"/>
      <c r="I21" s="49"/>
      <c r="J21" s="49"/>
      <c r="K21" s="49"/>
    </row>
    <row r="22" spans="1:11" ht="47.25">
      <c r="A22" s="48" t="s">
        <v>102</v>
      </c>
      <c r="B22" s="46" t="s">
        <v>103</v>
      </c>
      <c r="C22" s="47"/>
      <c r="D22" s="47"/>
      <c r="E22" s="47"/>
      <c r="F22" s="47"/>
      <c r="G22" s="47"/>
      <c r="H22" s="47"/>
      <c r="I22" s="49"/>
      <c r="J22" s="49"/>
      <c r="K22" s="49"/>
    </row>
    <row r="23" spans="1:11" ht="63">
      <c r="A23" s="48" t="s">
        <v>104</v>
      </c>
      <c r="B23" s="46" t="s">
        <v>105</v>
      </c>
      <c r="C23" s="47"/>
      <c r="D23" s="47"/>
      <c r="E23" s="47"/>
      <c r="F23" s="47"/>
      <c r="G23" s="47"/>
      <c r="H23" s="47"/>
      <c r="I23" s="49"/>
      <c r="J23" s="49"/>
      <c r="K23" s="49"/>
    </row>
    <row r="24" spans="1:11" ht="47.25">
      <c r="A24" s="48" t="s">
        <v>106</v>
      </c>
      <c r="B24" s="46" t="s">
        <v>107</v>
      </c>
      <c r="C24" s="47"/>
      <c r="D24" s="47"/>
      <c r="E24" s="47"/>
      <c r="F24" s="47"/>
      <c r="G24" s="47"/>
      <c r="H24" s="47"/>
      <c r="I24" s="49"/>
      <c r="J24" s="49"/>
      <c r="K24" s="49"/>
    </row>
    <row r="25" spans="1:11" ht="47.25">
      <c r="A25" s="48" t="s">
        <v>108</v>
      </c>
      <c r="B25" s="46" t="s">
        <v>109</v>
      </c>
      <c r="C25" s="47">
        <f>F25+I25</f>
        <v>173.34199999999998</v>
      </c>
      <c r="D25" s="47">
        <f>G25+J25</f>
        <v>164.868</v>
      </c>
      <c r="E25" s="47">
        <f>H25+K25</f>
        <v>186.09199999999998</v>
      </c>
      <c r="F25" s="47">
        <f>F17</f>
        <v>90.414</v>
      </c>
      <c r="G25" s="47">
        <f>G17</f>
        <v>91.17099999999999</v>
      </c>
      <c r="H25" s="47">
        <f>83.138+13.291</f>
        <v>96.429</v>
      </c>
      <c r="I25" s="49">
        <f>I17</f>
        <v>82.928</v>
      </c>
      <c r="J25" s="49">
        <f>J17</f>
        <v>73.697</v>
      </c>
      <c r="K25" s="49">
        <f>77.708+11.955</f>
        <v>89.663</v>
      </c>
    </row>
    <row r="26" spans="1:11" ht="15.75">
      <c r="A26" s="48" t="s">
        <v>110</v>
      </c>
      <c r="B26" s="46" t="s">
        <v>111</v>
      </c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31.5">
      <c r="A27" s="48" t="s">
        <v>112</v>
      </c>
      <c r="B27" s="46" t="s">
        <v>113</v>
      </c>
      <c r="C27" s="47"/>
      <c r="D27" s="47"/>
      <c r="E27" s="47"/>
      <c r="F27" s="49"/>
      <c r="G27" s="49"/>
      <c r="H27" s="49"/>
      <c r="I27" s="49"/>
      <c r="J27" s="49"/>
      <c r="K27" s="49"/>
    </row>
    <row r="28" spans="1:11" ht="31.5">
      <c r="A28" s="48" t="s">
        <v>114</v>
      </c>
      <c r="B28" s="46" t="s">
        <v>115</v>
      </c>
      <c r="C28" s="47"/>
      <c r="D28" s="47"/>
      <c r="E28" s="47"/>
      <c r="F28" s="49"/>
      <c r="G28" s="49"/>
      <c r="H28" s="49"/>
      <c r="I28" s="49"/>
      <c r="J28" s="49"/>
      <c r="K28" s="49"/>
    </row>
    <row r="29" spans="1:11" ht="31.5">
      <c r="A29" s="48" t="s">
        <v>116</v>
      </c>
      <c r="B29" s="46" t="s">
        <v>117</v>
      </c>
      <c r="C29" s="47"/>
      <c r="D29" s="47"/>
      <c r="E29" s="47"/>
      <c r="F29" s="49"/>
      <c r="G29" s="49"/>
      <c r="H29" s="49"/>
      <c r="I29" s="49"/>
      <c r="J29" s="49"/>
      <c r="K29" s="49"/>
    </row>
    <row r="30" spans="1:11" ht="31.5">
      <c r="A30" s="48" t="s">
        <v>118</v>
      </c>
      <c r="B30" s="46" t="s">
        <v>119</v>
      </c>
      <c r="C30" s="47"/>
      <c r="D30" s="47"/>
      <c r="E30" s="47"/>
      <c r="F30" s="49"/>
      <c r="G30" s="49"/>
      <c r="H30" s="49"/>
      <c r="I30" s="49"/>
      <c r="J30" s="49"/>
      <c r="K30" s="49"/>
    </row>
    <row r="33" spans="1:11" ht="12.7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</sheetData>
  <sheetProtection/>
  <protectedRanges>
    <protectedRange sqref="C6:C7 F27:K30 I13:K16 I18:K19 I21:K25" name="Диапазон1_1"/>
  </protectedRanges>
  <mergeCells count="8">
    <mergeCell ref="A33:K33"/>
    <mergeCell ref="A6:K6"/>
    <mergeCell ref="A8:K8"/>
    <mergeCell ref="A10:A11"/>
    <mergeCell ref="B10:B11"/>
    <mergeCell ref="C10:E10"/>
    <mergeCell ref="F10:H10"/>
    <mergeCell ref="I10:K10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Гл.Бухгалтер</dc:creator>
  <cp:keywords/>
  <dc:description/>
  <cp:lastModifiedBy>User</cp:lastModifiedBy>
  <cp:lastPrinted>2022-10-13T07:07:50Z</cp:lastPrinted>
  <dcterms:created xsi:type="dcterms:W3CDTF">2018-10-10T11:33:53Z</dcterms:created>
  <dcterms:modified xsi:type="dcterms:W3CDTF">2022-10-18T10:32:43Z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