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firstSheet="3" activeTab="7"/>
  </bookViews>
  <sheets>
    <sheet name="титульный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5" sheetId="5" r:id="rId5"/>
    <sheet name="Стрроительство приложение № 1" sheetId="6" r:id="rId6"/>
    <sheet name="Расходы приложение № 2" sheetId="7" r:id="rId7"/>
    <sheet name="Расчет расходов приложение № 3" sheetId="8" r:id="rId8"/>
  </sheets>
  <externalReferences>
    <externalReference r:id="rId11"/>
  </externalReferences>
  <definedNames>
    <definedName name="Категории">'[1]Признаки'!$P$2:$P$5</definedName>
    <definedName name="Категории2">'[1]Признаки'!$Q$2:$Q$7</definedName>
    <definedName name="Категории3">'[1]Признаки'!$Q$6:$Q$7</definedName>
    <definedName name="Категории4">'[1]Признаки'!$P$3:$P$5</definedName>
    <definedName name="признак1j">'[1]Признаки'!$B$3:$B$5</definedName>
    <definedName name="признак1k">'[1]Признаки'!$C$3:$C$4</definedName>
    <definedName name="признак1l">'[1]Признаки'!$D$3:$D$6</definedName>
    <definedName name="признак1m">'[1]Признаки'!$E$3:$E$8</definedName>
    <definedName name="признак1n">'[1]Признаки'!$F$3:$F$4</definedName>
    <definedName name="признак1o">'[1]Признаки'!$G$3:$G$5</definedName>
    <definedName name="признак2j">'[1]Признаки'!$B$10:$B$16</definedName>
    <definedName name="признак2k">'[1]Признаки'!$C$10:$C$11</definedName>
    <definedName name="признак2l">'[1]Признаки'!$D$10:$D$11</definedName>
    <definedName name="признак2m">'[1]Признаки'!$E$10:$E$18</definedName>
    <definedName name="признак2n">'[1]Признаки'!$F$10:$F$14</definedName>
    <definedName name="признак3j">'[1]Признаки'!$B$20:$B$25</definedName>
    <definedName name="признак3k">'[1]Признаки'!$C$20:$C$24</definedName>
    <definedName name="признак3l">'[1]Признаки'!$D$20:$D$24</definedName>
    <definedName name="признак4j">'[1]Признаки'!$B$27:$B$28</definedName>
    <definedName name="признак4k">'[1]Признаки'!$C$27:$C$39</definedName>
    <definedName name="признак4l">'[1]Признаки'!$D$27:$D$30</definedName>
    <definedName name="признак5j">'[1]Признаки'!$B$41:$B$42</definedName>
    <definedName name="признак5k">'[1]Признаки'!$C$41:$C$52</definedName>
    <definedName name="признак5l">'[1]Признаки'!$D$41:$D$42</definedName>
    <definedName name="признак6j">'[1]Признаки'!$B$54:$B$55</definedName>
    <definedName name="признак6k">'[1]Признаки'!$C$54:$C$63</definedName>
    <definedName name="признак7j">'[1]Признаки'!$B$65:$B$66</definedName>
    <definedName name="признак7k">'[1]Признаки'!$C$65:$C$67</definedName>
    <definedName name="признак7l">'[1]Признаки'!$D$65:$D$67</definedName>
    <definedName name="Уровни_1">'[1]Признаки'!$I$2:$I$5</definedName>
    <definedName name="Уровни_2">'[1]Признаки'!$J$2:$J$6</definedName>
    <definedName name="Уровни_3">'[1]Признаки'!$K$2:$K$5</definedName>
    <definedName name="Уровни_4">'[1]Признаки'!$L$2:$L$7</definedName>
    <definedName name="Уровни_5">'[1]Признаки'!$M$2:$M$3</definedName>
    <definedName name="Уровни_6">'[1]Признаки'!$N$2:$N$6</definedName>
  </definedNames>
  <calcPr fullCalcOnLoad="1"/>
</workbook>
</file>

<file path=xl/comments6.xml><?xml version="1.0" encoding="utf-8"?>
<comments xmlns="http://schemas.openxmlformats.org/spreadsheetml/2006/main">
  <authors>
    <author>Чертов Дмитрий Андреевич</author>
  </authors>
  <commentList>
    <comment ref="I67" authorId="0">
      <text>
        <r>
          <rPr>
            <b/>
            <sz val="9"/>
            <rFont val="Tahoma"/>
            <family val="2"/>
          </rPr>
          <t>Дополнительный признак только для РП (в т.ч. КРН и КРУН наружной установки) и ПП. Во всех остальных случаях проставляется ×.</t>
        </r>
      </text>
    </comment>
    <comment ref="I91" authorId="0">
      <text>
        <r>
          <rPr>
            <b/>
            <sz val="9"/>
            <rFont val="Tahoma"/>
            <family val="2"/>
          </rPr>
          <t>Дополнительный признак только для трехфазных приборов учета прямого включения 0,4 кВ и ниже по факту 2021 года в части льготной категории потребителей до 15 кВт (сведения необходимы для расчета выпадающих доходов). Во всех остальных случаях проставляется ×.</t>
        </r>
      </text>
    </comment>
    <comment ref="O91" authorId="0">
      <text>
        <r>
          <rPr>
            <b/>
            <sz val="9"/>
            <rFont val="Tahoma"/>
            <family val="2"/>
          </rPr>
          <t>Для приборов прямого включения - только 0,4 кВ и ниже
Для приборов косвенного включения - все уровни, кроме 0,4 кВ и ниже</t>
        </r>
      </text>
    </comment>
  </commentList>
</comments>
</file>

<file path=xl/sharedStrings.xml><?xml version="1.0" encoding="utf-8"?>
<sst xmlns="http://schemas.openxmlformats.org/spreadsheetml/2006/main" count="6820" uniqueCount="1402">
  <si>
    <t>(руб. на одно ТП)</t>
  </si>
  <si>
    <t>к стандартам раскрытия информации
субъектами оптового и розничных
рынков электрической энергии,утв.постановлением Правительства Российской Федерации от 21 янвая 2004г. № 24</t>
  </si>
  <si>
    <t>к стандартам раскрытия информации
субъектами оптового и розничных
рынков электрической энергии,утв.постановлением Правительства Российской Федерации от 21 января 2004г. № 24</t>
  </si>
  <si>
    <t>Длина воздушных и кабельных линий электропередачи
на i-м уровне напряжения, фактически построенных за последние 3 года       (км)</t>
  </si>
  <si>
    <t>к стандартам раскрытия информации
субъектами оптового и розничных
рынков электрической энергии, утв.постановлением Правительства Российской Федерации от 21 января 2004г. № 24</t>
  </si>
  <si>
    <t>От 670 кВт  -  всего</t>
  </si>
  <si>
    <t xml:space="preserve">От 670 кВт   - всего
  </t>
  </si>
  <si>
    <t>(тыс.руб.)</t>
  </si>
  <si>
    <t>Объем
максимальной
мощности,присоединенной  в рамках технологического присоединения</t>
  </si>
  <si>
    <t>Приложение № 1</t>
  </si>
  <si>
    <t>Объект электросетевого хозяйства/Средство коммерческого учета электрической энергии (мощности)</t>
  </si>
  <si>
    <t>Льготная категория присоединения</t>
  </si>
  <si>
    <t>Заявитель 
(для физических лиц - Ф.И.О., для юридических лиц - наименование 
с указанием ОПФ, 
для индивидуальных предпринимателей - ИП Ф.И.О., для иных объектов инвестиционной программы - прочерк)</t>
  </si>
  <si>
    <t>Наименование 
и местоположение присоединенного объекта (иного объекта инвестиционной программы)</t>
  </si>
  <si>
    <t>Реквизиты заключенного 
договора о технологическом присоединении (№ и дата), 
для иных объектов инвестиционной программы - идентификатор инвестиционного проекта</t>
  </si>
  <si>
    <t>Признак j 
(выбрать 
из списка)</t>
  </si>
  <si>
    <t>Признак k 
(выбрать 
из списка)</t>
  </si>
  <si>
    <t>Признак l 
(выбрать 
из списка)</t>
  </si>
  <si>
    <t>Признак m 
(выбрать 
из списка)</t>
  </si>
  <si>
    <t>Признак n 
(выбрать 
из списка)</t>
  </si>
  <si>
    <t>Признак o 
(выбрать 
из списка)</t>
  </si>
  <si>
    <t>Местоположение объекта (выбрать из списка)</t>
  </si>
  <si>
    <t>Год ввода объекта (выбрать из списка)</t>
  </si>
  <si>
    <t>Уровень напряжения (выбрать из списка), кВ</t>
  </si>
  <si>
    <t>Протяженность линии электропередачи 
по трассе, м</t>
  </si>
  <si>
    <t>Максимальная мощность, присоединенная 
в рамках технологического присоединения 
(либо мощность, введенная 
по инвестиционной программе), кВт</t>
  </si>
  <si>
    <t>Фактические расходы на строительство объекта/на обеспечение средствами коммерческого учета электрической энергии (мощности), тыс. руб.</t>
  </si>
  <si>
    <t>до законодательных изменений с 1 июля 
2022 года:
 (да/нет), либо иной объект инвестиционной программы 
(выбрать из списка)</t>
  </si>
  <si>
    <t>после законодательных изменений с 1 июля 
2022 года:
 (да/нет), либо иной объект инвестиционной программы 
(выбрать из списка)</t>
  </si>
  <si>
    <t>1. Строительство воздушных линий</t>
  </si>
  <si>
    <t>Да, до 15 кВт, 3 кат.</t>
  </si>
  <si>
    <t>Да (физ. лица до 15 кВт, кроме соц. защищенных)</t>
  </si>
  <si>
    <t>железобетонные</t>
  </si>
  <si>
    <t>изолированный провод</t>
  </si>
  <si>
    <t>сталеалюминиевый</t>
  </si>
  <si>
    <t>до 50 квадратных мм включительно</t>
  </si>
  <si>
    <t>одноцепные</t>
  </si>
  <si>
    <t>город</t>
  </si>
  <si>
    <t>0,4 кВ и ниже</t>
  </si>
  <si>
    <t>×</t>
  </si>
  <si>
    <t>ВЛ-0,4кВ ф."К.Маркса" от ТП № 7 СИП-4 4х25 (ж/б)</t>
  </si>
  <si>
    <t>Бломберус С.Н.</t>
  </si>
  <si>
    <t>Увеличение мощности жилого дома г.Няндома пер.Совхозный жом 3</t>
  </si>
  <si>
    <t>72ф 17.12.2018</t>
  </si>
  <si>
    <t>ВЛ-0,4кВ ф."Левченко" от ТП № 93 СИП-2 3х50+1х70 (ж/б)</t>
  </si>
  <si>
    <t>Мухачева Н.В.</t>
  </si>
  <si>
    <t>Увеличение мощности жилого дома г.Няндома пер.Костанаева джом 36</t>
  </si>
  <si>
    <t>19ф 06.06.2019</t>
  </si>
  <si>
    <t>ВЛ-0,4кВ ф."конец Щетинина" от ТП № 22 СИП -4 4х25 (ж/б)</t>
  </si>
  <si>
    <t>Ширикова Е.В.</t>
  </si>
  <si>
    <t>Жилой дом г.Няндома ул.Щетинина дом 43</t>
  </si>
  <si>
    <t>43ф 10.09.2019</t>
  </si>
  <si>
    <t>ВЛ-0,4кВ ф."Садовая" от ТП № 29 СИП-2 3х50+1х70 (ж/б)</t>
  </si>
  <si>
    <t>Воробьева А.Ю.</t>
  </si>
  <si>
    <t xml:space="preserve">Жилой дом   г. Няндома, ул. Советская, д.62 а </t>
  </si>
  <si>
    <t>25ф 30.06.2020</t>
  </si>
  <si>
    <t>ВЛ-0,4кВ ф."Хоз.постройки"  опоры 7/1/1-7/1/8 провод СИП-4 2х25 (дер)</t>
  </si>
  <si>
    <t>Ярославцев В.А.</t>
  </si>
  <si>
    <t xml:space="preserve">Гараж  г. Няндома, мкр. Каргополь-2, в 317 м. юго-западнее, д.13 по ул. Спортивная  </t>
  </si>
  <si>
    <t>50ф 24.09.2019</t>
  </si>
  <si>
    <t>деревянные</t>
  </si>
  <si>
    <t>ВЛ-0,4кВ ф."конец Красноармейской" от ТП № 12 СИП-4 2х25 (ж/б)</t>
  </si>
  <si>
    <t>Артемов А.Р.</t>
  </si>
  <si>
    <t>Жилой дом  г. Няндома, ул. Красноармейская, д.39а</t>
  </si>
  <si>
    <t>19ф 08.06.2020</t>
  </si>
  <si>
    <t>ВЛ-0,4кВ ф."Леваневского" от ТП № 36 СИП-4 4х25 (ж/б)</t>
  </si>
  <si>
    <t>Сысоева Е.В.</t>
  </si>
  <si>
    <t xml:space="preserve">Жилой дом   г. Няндома, ул. Леваневского д.32 </t>
  </si>
  <si>
    <t>26ф 30.06.2020</t>
  </si>
  <si>
    <t>ВЛ-0,4кВ ф."Володарского" от ТП № 9  СИП-4 4х25 \(ж/б)</t>
  </si>
  <si>
    <t>Чертов А.В.</t>
  </si>
  <si>
    <t>Увеличение мощности жилого дома г.Няндома ул.Володарского д.43</t>
  </si>
  <si>
    <t>1ф 20.01.2020</t>
  </si>
  <si>
    <t>ВЛ-0,4кВ ф."Хозпостройки" опоры 7-7/2/3 СИП-4 4х25 (дер)</t>
  </si>
  <si>
    <t>Заварин О.А.</t>
  </si>
  <si>
    <t>Гараж  г. Няндома, мкр. Каргополь-2, в 277 м. зап. д.1а ул. Школьная</t>
  </si>
  <si>
    <t>33ф 15.07.2020</t>
  </si>
  <si>
    <t>ВЛ-0,4кВ ф."Школа" от ТП № 11 СИП-4 4х25 (ж/б)</t>
  </si>
  <si>
    <t>Ефремов Е.В.</t>
  </si>
  <si>
    <t>Увеличение мощности жилого дома г.Няндома ул. Пушкина дом 16</t>
  </si>
  <si>
    <t>32ф 18.05.2016</t>
  </si>
  <si>
    <t>ВЛ-0,4кВ ф."Хоз.постройки" опоры 14-14/2 от ТП № 7 СИП-4 2х25 (дер)</t>
  </si>
  <si>
    <t>Бобылева С.В.</t>
  </si>
  <si>
    <t>Хоз. Постройка  г. Няндома, мкр. К-2, в 343 м. западнеек д.13 по ул. Спортивная</t>
  </si>
  <si>
    <t>36ф 13.08.2020</t>
  </si>
  <si>
    <t>ВЛ-0,4кВ ф."Урицкого от ТП № 4</t>
  </si>
  <si>
    <t>Да, до 150 кВт (кроме до 15 кВт, 3 кат.)</t>
  </si>
  <si>
    <t>Да (юр. лица до 150 кВт, 0% стоимости ПМ)</t>
  </si>
  <si>
    <t>ООО "Монолит"</t>
  </si>
  <si>
    <t>Бытовое помещение  г. Няндома, земельный участок с кадастровым №29:12:010105, №29:12:010110</t>
  </si>
  <si>
    <t>1ю 14.01.21.</t>
  </si>
  <si>
    <t>ВЛ-0,4кВ ф."Гаражи" от ТП № 11</t>
  </si>
  <si>
    <t>Манушкин Д.В.</t>
  </si>
  <si>
    <t>Производственное здание г.Няндома пер.Парковый дом 2в</t>
  </si>
  <si>
    <t>8ю 04.12.20.</t>
  </si>
  <si>
    <t>ВЛ-0,4кВ ф."Бытовка" опора 1 от ТП № 79</t>
  </si>
  <si>
    <t>МАУ "РКЦ ЖКХ"</t>
  </si>
  <si>
    <t>Бытовка  г. Няндома. ул. Загородная (на территории кладбища)</t>
  </si>
  <si>
    <t>7ю 04.12.20.</t>
  </si>
  <si>
    <t>ВЛ-0,4кВ ф."пер.Свободы" от ТП № 85</t>
  </si>
  <si>
    <t>Должикова И.С.</t>
  </si>
  <si>
    <t>Увеличение мощности жилого дома г.Няндома ул.Свободы дом 14</t>
  </si>
  <si>
    <t>56ф 21.12.20.</t>
  </si>
  <si>
    <t>ВЛ-0,4кВ ф."конец ул.М.Горбача" опора 124/1 от ТП № 16</t>
  </si>
  <si>
    <t>Евстафеева Л.В.</t>
  </si>
  <si>
    <t>Увеличение мощности жилого дома г.Няндома ул.М.Горбача  дом 16</t>
  </si>
  <si>
    <t>48ф 09.10.20.</t>
  </si>
  <si>
    <t>ВЛ-0,4кВ ф."Гаражи" опоры 5,6 от ТП № 3</t>
  </si>
  <si>
    <t>Арсентьева Е.Д.</t>
  </si>
  <si>
    <t>Гараж  г. Няндома, ул. Каменная, д.2 стр.1, бокс.2</t>
  </si>
  <si>
    <t>20ф 08.06.21.</t>
  </si>
  <si>
    <t>ВЛ-0,4кВ ф." Ковырзина" опора № 6 от ТП № 120</t>
  </si>
  <si>
    <t>Солдатов О.Г.</t>
  </si>
  <si>
    <t>Жилой дом  г. Няндома, в 296 м. с-з д.61 по ул. Г. Ковырзина</t>
  </si>
  <si>
    <t>51ф 09.11.20.</t>
  </si>
  <si>
    <t>ВЛ-0,4кВ ф."Пушкина" опора 6/1 от ТП № 11</t>
  </si>
  <si>
    <t>Беляев В.В.</t>
  </si>
  <si>
    <t>Увеличение мощности жилого дома г.Няндома ул.Пушкина дом 18</t>
  </si>
  <si>
    <t>55ф 14.12.20.</t>
  </si>
  <si>
    <t>ВЛ-0,4кВ ф." пер.Свободы" опоры 13,14 от ТП № 86</t>
  </si>
  <si>
    <t>Мехреньгин Д.А.</t>
  </si>
  <si>
    <t>Увеличение мощности жилого дома г.Няндома пер.Свободы дом 9</t>
  </si>
  <si>
    <t>2ф 28.01.21.</t>
  </si>
  <si>
    <t>ВЛ-0,4кВ ф."Хоз.постройки" от ТП № 7 Каргополь-2</t>
  </si>
  <si>
    <t>Изотов А.С.</t>
  </si>
  <si>
    <t>Гараж  г. Няндома, мкр. Каргополь-2, в 328 м. ю-з. д.1а ул. Школьная</t>
  </si>
  <si>
    <t>40ф 31.08.20.</t>
  </si>
  <si>
    <t>ВЛ-0,4кВ ф."Школа" от ТП № 16</t>
  </si>
  <si>
    <t>Нет</t>
  </si>
  <si>
    <t>Управление стр., арх.и ЖКХ МО "Няндомский муниц. район"</t>
  </si>
  <si>
    <t>г. Няндома,                 ул. Строителей              (вблизи шк. №7)</t>
  </si>
  <si>
    <t>12ю 06.04.21.</t>
  </si>
  <si>
    <t>ВЛ-0,4кВ ф."60 лет Октября" от ТП № 54</t>
  </si>
  <si>
    <t>Светофор Т.7  г. Няндома, ул. 60 лет Октября              (вблизи РЦДО)</t>
  </si>
  <si>
    <t>11ю 06.04.21.</t>
  </si>
  <si>
    <t>ВЛ-0,4кВ ф."Жемчужина" от ТП № 44</t>
  </si>
  <si>
    <t>Совет МКД в лице председателя Самойлов В.П.</t>
  </si>
  <si>
    <t>Многоквартирный жилой дом г.Няндома ул.Красноармейская дом 58в.корп.1</t>
  </si>
  <si>
    <t>13ф 29.04.21.</t>
  </si>
  <si>
    <t>ВЛ-0,4кВ ф."60 лет Октября" от ТП № 56</t>
  </si>
  <si>
    <t>Светофор Т.7  г. Няндома, ул. 60 лет Октября              (вблизи ДШИ)</t>
  </si>
  <si>
    <t>9ю 06.04.21.</t>
  </si>
  <si>
    <t>ВЛ-0,4кВ ф."Скважина" от ТП № 30</t>
  </si>
  <si>
    <t>Рябков В.В.</t>
  </si>
  <si>
    <t>Гаражные боксы  г. Няндома, ул. Первомайская, д.85</t>
  </si>
  <si>
    <t>36ф 17.08.21.</t>
  </si>
  <si>
    <t>ВЛ-0,4кВ ф."Промартельная" от ТП № 81</t>
  </si>
  <si>
    <t>Дурыгина Н.Н.</t>
  </si>
  <si>
    <t>Хозяйственная постройка (погреб)  г. Няндома, в 38 м. ю-в д.3 по ул. Промартельная</t>
  </si>
  <si>
    <t>14ф 11.05.21.</t>
  </si>
  <si>
    <t>&lt;пообъектная расшифровка&gt;</t>
  </si>
  <si>
    <t>2. Строительство кабельных линий</t>
  </si>
  <si>
    <t>КЛ-0,4кВ ф."60 лет Октября" от ТП № 56</t>
  </si>
  <si>
    <t>Светофор Т.7  г. Няндома,  ул. 60 лет Октября  (вблизи шк. №3)</t>
  </si>
  <si>
    <t>7ю 06.04.21.</t>
  </si>
  <si>
    <t>в траншеях</t>
  </si>
  <si>
    <t>одножильные</t>
  </si>
  <si>
    <t>с резиновой или пластмассовой изоляцией</t>
  </si>
  <si>
    <t>один кабель в траншее, канале, туннеле или коллекторе, на галерее или эстакаде, одна труба в скважине</t>
  </si>
  <si>
    <t>3. Строительство пунктов секционирования</t>
  </si>
  <si>
    <t>4.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</si>
  <si>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КТПТ-250/10/0,4 № 126 "Яясная"</t>
  </si>
  <si>
    <t>ИП Онегин В.Н.</t>
  </si>
  <si>
    <t>Увеличение мощности производственной базы  Няндомский район в 704 м. ю-в перес. Ад. "Долматово-Няндома-Каргополь-Пудож" и ад. "Подъезд к АБЗ"</t>
  </si>
  <si>
    <t>9ю 22.05.2019</t>
  </si>
  <si>
    <t>однотрансформаторные</t>
  </si>
  <si>
    <t>от 100 до 250 кВА включительно</t>
  </si>
  <si>
    <t>шкафного или киоскового типа</t>
  </si>
  <si>
    <t>10/0,4 кВ</t>
  </si>
  <si>
    <t>КТПТ-250-10/0,4 № 127 "АТП"</t>
  </si>
  <si>
    <t>ИП Крива С.В.</t>
  </si>
  <si>
    <t>Увеличение мощности производственной базы г.Няндома ул.Ковырзина дом 39а корп.4</t>
  </si>
  <si>
    <t>16ю 01.07.2019</t>
  </si>
  <si>
    <t>КТП-250-10/0,4 № 29 "Садовая-2"</t>
  </si>
  <si>
    <t>ИП Шерстянникова Р.В.</t>
  </si>
  <si>
    <t xml:space="preserve">Здание свинарника (склад)  г. Няндома, ул. Советская, д.62, стр.13  </t>
  </si>
  <si>
    <t>31ю 09.12.2019</t>
  </si>
  <si>
    <t>2КТПП-250-10/0,4-В/ВК № 99 "Детский сад"</t>
  </si>
  <si>
    <t>ООО "Векторстрой"</t>
  </si>
  <si>
    <t>Детский сад  г. Няндома, в 16 м. южнее д. 58в, к.1 по ул. Красноармейская</t>
  </si>
  <si>
    <t>1ю 08.06.2020</t>
  </si>
  <si>
    <t>двухтрансформаторные и более</t>
  </si>
  <si>
    <t xml:space="preserve"> № 125 "СХТ-2"</t>
  </si>
  <si>
    <t>ООО "Коналес"</t>
  </si>
  <si>
    <t>Увеличение мощности производственной базы г.Няндома ул.Индустриальная д.4а</t>
  </si>
  <si>
    <t>5ю 12.04.2019</t>
  </si>
  <si>
    <t>от 400 до 630 кВА включительно</t>
  </si>
  <si>
    <t>МТПО № 79 "Загородная"</t>
  </si>
  <si>
    <t>до 25 кВА включительно</t>
  </si>
  <si>
    <t>столбового/мачтового типа</t>
  </si>
  <si>
    <t>КТПТ-250/10/0,4 № 43 "ЛТУ"</t>
  </si>
  <si>
    <t>Морозова О.А.</t>
  </si>
  <si>
    <t>Увеличение мощности жилого дома г.Няндома ул.Красноармейская дом 61</t>
  </si>
  <si>
    <t>49ф 09.10.20.</t>
  </si>
  <si>
    <t>5. Строительство распределительных трансформаторных подстанций (РТП) с уровнем напряжения до 35 кВ</t>
  </si>
  <si>
    <t>6. Строительство центров питания, подстанций уровнем напряжения 35 кВ и выше (ПС)</t>
  </si>
  <si>
    <t>7. Обеспечение средствами коммерческого учета электрической энергии (мощности)</t>
  </si>
  <si>
    <t>Счетчик электроэнергии НЕВА 101 1 SO 5(60) jl однофазный, однотарифныц 5(60) кл.точн.1,0 Щ ЭМОУ</t>
  </si>
  <si>
    <t>Белявцева А.И.</t>
  </si>
  <si>
    <t>Хозяйственная постройка г.Няндома м-р Каргополь-2 в 560м с-з д.1А по ул.Школьной</t>
  </si>
  <si>
    <t>28ф 08.07.2020</t>
  </si>
  <si>
    <t>однофазный</t>
  </si>
  <si>
    <t>прямого включения</t>
  </si>
  <si>
    <t>Счетчик электроэнергии ЦЭ 6803 В1 230В 1-7,5А 3ф 4пр М7.Р32 трехфазный однотарифный 1(8,2;7,5), кл.точн 1,0 D+Щ ЭМОУ</t>
  </si>
  <si>
    <t>Никитин А.В.</t>
  </si>
  <si>
    <t>Увеличение мощности гаража  г. Няндома, Строителей, д.20,           стр. 6, бокс7</t>
  </si>
  <si>
    <t>30ф 08.07.2020</t>
  </si>
  <si>
    <t>трехфазный</t>
  </si>
  <si>
    <t>без трансформатора тока</t>
  </si>
  <si>
    <t>Счетчик электроэнергии НЕВА МТ 324 1.0 АО S26 5(60) трехфазный многотарифный 5(60) кл.точ. 1,0 D ЖКИ регион 78</t>
  </si>
  <si>
    <t>Кононов А.В.</t>
  </si>
  <si>
    <t xml:space="preserve">Увеличение мощности жилого дом   г. Няндома, в 23м с-в д.3 по пер. Карасовский  </t>
  </si>
  <si>
    <t>46ф 24.09.2020</t>
  </si>
  <si>
    <t>Дубова М.М.</t>
  </si>
  <si>
    <t>Жилой дом  г. Няндома, ул. Восточная, д.8а</t>
  </si>
  <si>
    <t>47ф 28.09.2020</t>
  </si>
  <si>
    <t>Мишекурина С.А.</t>
  </si>
  <si>
    <t>Хозяйственная постройка  г. Няндома, мкр. К-2, в 400 м. западнеек д.13 по ул. Спортивная</t>
  </si>
  <si>
    <t>39ф 28.08.2020</t>
  </si>
  <si>
    <t>Корехов К.В.</t>
  </si>
  <si>
    <t>Увеличение мощности жилого дома г.Няндома ул.Солнечная дом 11</t>
  </si>
  <si>
    <t>43ф 07.09.2020</t>
  </si>
  <si>
    <t>Счетчик электроэнергии НЕВА 103 1 SO 5(60) jl однофазный, однотарифныц неразборный корпус</t>
  </si>
  <si>
    <t>Садовникова Г.Н.</t>
  </si>
  <si>
    <t xml:space="preserve">Гараж  г. Няндома, в 103 м с-з д.2 по ул. Труда </t>
  </si>
  <si>
    <t>44ф 14.09.2020</t>
  </si>
  <si>
    <t>Теплухин Е.В.</t>
  </si>
  <si>
    <t>Гараж  г. Няндома, в 22 м. ю-в д.57 по ул. Володарского</t>
  </si>
  <si>
    <t>38ф 28.08.2020</t>
  </si>
  <si>
    <t>Яковлев А.С.</t>
  </si>
  <si>
    <t>Увеличение мощности жилого дома г.Няндома пер .Новый д.18</t>
  </si>
  <si>
    <t>35ф 30.07.2020</t>
  </si>
  <si>
    <t>Савин А.Н.</t>
  </si>
  <si>
    <t>Жилой дом г.Няндома ул.Весення дом 15</t>
  </si>
  <si>
    <t>54ф 11.12.2020</t>
  </si>
  <si>
    <t>Конанов О.Л.</t>
  </si>
  <si>
    <t>Увеличение мощности жилого дома  п. Шестиозерский, ул. Центральная, д.24</t>
  </si>
  <si>
    <t>34ф 17.07.2020</t>
  </si>
  <si>
    <t>Счетчик электроэнергии НЕВА МТ 324 1,0 АО S26 5(60) трехфазный, многотарифный 5(60) кл.точн.1,0 D ЖКИ регион 78</t>
  </si>
  <si>
    <t>Иной объект инвестиционной программы</t>
  </si>
  <si>
    <t>Шалгинский С.А.</t>
  </si>
  <si>
    <t>Жилой дом г.Няндома ул.Лесопильная дом 9а</t>
  </si>
  <si>
    <t>б/н 08.07.2020</t>
  </si>
  <si>
    <t>Счетчик электроэнергии НЕВА МТ 124  АS 0 5(60) однофазный, многотарифный 5(60) кл.точн.1,0 D ЖКИ регион 78</t>
  </si>
  <si>
    <t>Осипов А.Р.</t>
  </si>
  <si>
    <t>Жилой дом г.Няндома ул.Больничная дом 25</t>
  </si>
  <si>
    <t>б/н 14.07.2020</t>
  </si>
  <si>
    <t>Старцев Ю.Н.</t>
  </si>
  <si>
    <t>Квартира Няндомский район п.Шестиозерский ул.Вокзальная дом 11 кв.2</t>
  </si>
  <si>
    <t>б/н 31.07.2020</t>
  </si>
  <si>
    <t>Денисов А.М.</t>
  </si>
  <si>
    <t>Жилой дом г.Няндома ул.Володарского дом 66</t>
  </si>
  <si>
    <t>б/н 12.08.2020</t>
  </si>
  <si>
    <t>Кузьмин В.В.</t>
  </si>
  <si>
    <t>Квартира  г.Няндома ул.Загородная дом 19 кв.2</t>
  </si>
  <si>
    <t>б/н 07.08.2020</t>
  </si>
  <si>
    <t>Зубов В.В.</t>
  </si>
  <si>
    <t>Жилой дом  Няндомский район п.Бурачиха ул.Железнодорожная дом 24а</t>
  </si>
  <si>
    <t>б/н 13.08.2020</t>
  </si>
  <si>
    <t>Зарубин А.А.</t>
  </si>
  <si>
    <t xml:space="preserve">Жилой дом  Няндомский район п.Бурачиха ул.Центральная дом 1в    </t>
  </si>
  <si>
    <t>б/н 27.07.2020</t>
  </si>
  <si>
    <t>ИП Нелюбова И.Г.</t>
  </si>
  <si>
    <t>Магазин г.Няндома ул.Ленина дом 45</t>
  </si>
  <si>
    <t>б/н 04.09.2020</t>
  </si>
  <si>
    <t>полукосвенного включения</t>
  </si>
  <si>
    <t>с трансформатором тока</t>
  </si>
  <si>
    <t>Паевья О.С.</t>
  </si>
  <si>
    <t>Жилой дом г.Няндома ул.К.Маркса дом 30</t>
  </si>
  <si>
    <t>б/н 15.09.2020</t>
  </si>
  <si>
    <t>Осипов С.А.</t>
  </si>
  <si>
    <t>Жилой дом г.Няндома ул.Гагарина дом 27</t>
  </si>
  <si>
    <t>б/н 14.09.2020</t>
  </si>
  <si>
    <t>Богатова М.А.</t>
  </si>
  <si>
    <t>Хоз.постройка г.Няндома м-н Каргополь-2</t>
  </si>
  <si>
    <t>б/н 16.09.2020</t>
  </si>
  <si>
    <t>Коржев А.А.</t>
  </si>
  <si>
    <t>Жилой дом г.Няндома ул. Восточная дом 10</t>
  </si>
  <si>
    <t>б/н 21.09.2020</t>
  </si>
  <si>
    <t>Тюленев С.В.</t>
  </si>
  <si>
    <t>Жилой дом г.Няндома ул.Холмогорская дом 19</t>
  </si>
  <si>
    <t>б/н 22.09.2020</t>
  </si>
  <si>
    <t>Лисютина Г.П.</t>
  </si>
  <si>
    <t>Жилой дом г.Няндома пер.Куйбышева дом 26</t>
  </si>
  <si>
    <t>Касаева С.Н.</t>
  </si>
  <si>
    <t>Квартира г.Няндома ул.Урицкого дом 4 кв.2</t>
  </si>
  <si>
    <t>б/н 29.09.2020</t>
  </si>
  <si>
    <t>Махиня А.Б.</t>
  </si>
  <si>
    <t>Квартира г.Няндома ул.Тоншаевская дом 16 кв.1</t>
  </si>
  <si>
    <t>б/н 05.10.2020</t>
  </si>
  <si>
    <t>Пивнов Н.Е.</t>
  </si>
  <si>
    <t>Квартира Нянд.район п.Полоха ул.Железнодорожная дом 4 кв.2</t>
  </si>
  <si>
    <t>б/н 21.08.2020</t>
  </si>
  <si>
    <t>Добрынинская О.А.</t>
  </si>
  <si>
    <t>Жилой дом г.Няндома ул.Кедрова дом 15</t>
  </si>
  <si>
    <t>б/н 01.10.2020</t>
  </si>
  <si>
    <t>Каширина Е.И.</t>
  </si>
  <si>
    <t>Хоз.постройка г.Няндома за домом № 3 по ул.Промартельная</t>
  </si>
  <si>
    <t>б/н 24.09.2020</t>
  </si>
  <si>
    <t>Беляев А.Д.</t>
  </si>
  <si>
    <t>Квартира Нянд.р-он п.Полоха ул.Советская дом 10а кв.1</t>
  </si>
  <si>
    <t>Мартынюк Е.В.</t>
  </si>
  <si>
    <t>Квартира г.Няндома ул.Тоншаевская дом 22 кв.3</t>
  </si>
  <si>
    <t>б/н 19.10.2020</t>
  </si>
  <si>
    <t>Лукин М.С.</t>
  </si>
  <si>
    <t>Жилой дом г.Ннндома ул.Пушкина дом 7</t>
  </si>
  <si>
    <t>б/н 07.10.2020</t>
  </si>
  <si>
    <t xml:space="preserve">Счетчик электроэнергии ЦЭ 6803  М7.Р32 трехфазный однотарифный 5(1-7,5) А                           </t>
  </si>
  <si>
    <t>ООО "Ресурс"</t>
  </si>
  <si>
    <t>ТП -81 "Биржа Химлесхоза" г.Няндома ул.Лесная дом 13</t>
  </si>
  <si>
    <t>Богданов С.А.</t>
  </si>
  <si>
    <t>Жилой дом г.Няндома ул.Гагарина дом 21</t>
  </si>
  <si>
    <t>б/н 02.11.2020</t>
  </si>
  <si>
    <t>Счетчик электроэнергии ЦЭ 6803 В1 230В 5-60А 3ф 4пр М7.Р32 трехфазный однотарифный 5(60), кл.точн 1,0 D+Щ ЭМОУ</t>
  </si>
  <si>
    <t>МКУ "ЭТУ"</t>
  </si>
  <si>
    <t>ТП "Поселок" Нянд.район п.Бурачиха ул.Советская дом 13</t>
  </si>
  <si>
    <t>б/н 22.10.2020</t>
  </si>
  <si>
    <t>Сергушев Н.Л.</t>
  </si>
  <si>
    <t>Квартира Нянр.р-н ст.Зеленый ул.Лесная дом 30 кв.1</t>
  </si>
  <si>
    <t>б/н 13.10.2020</t>
  </si>
  <si>
    <t>Алибердов В.В.</t>
  </si>
  <si>
    <t>Жилой дом Нянд.р-н п.Шестиозерский ул.Центральная дом 4а</t>
  </si>
  <si>
    <t>Парамонова О.Ю.</t>
  </si>
  <si>
    <t>Квартира г.Няндома ул.Красноармейская дом 41а кв.2</t>
  </si>
  <si>
    <t>б/н 05.11.2020</t>
  </si>
  <si>
    <t>Новикова А.Ф.</t>
  </si>
  <si>
    <t>Квартира г.Няндома пер.Кирова дом 66б кв.2</t>
  </si>
  <si>
    <t>б/н 17.11.2020</t>
  </si>
  <si>
    <t>Кузнецова Г.В.</t>
  </si>
  <si>
    <t>Квартира г.Няндома ул.Северо-Западная дом 7 кв.1</t>
  </si>
  <si>
    <t>б/н 23.11.2020</t>
  </si>
  <si>
    <t>Меньшиков В.Н.</t>
  </si>
  <si>
    <t>Квартира г.Няндома пер.Побежимова дом 2а кв.3</t>
  </si>
  <si>
    <t>Счетчик электроэнергии ЦЭ 6803 В1 230В 10-100А 3ф 4пр М7.Р32 трехфазный однотарифный 10(100), кл.точн 1,0 D+Щ ЭМОУ</t>
  </si>
  <si>
    <t>ИП Тихонина В.В.</t>
  </si>
  <si>
    <t>Магазин г.Няндома ул.Пролетарская дом 3</t>
  </si>
  <si>
    <t>Богданова Л.С.</t>
  </si>
  <si>
    <t>Квартира г.Няндома ул.Приозерная дом 21а кв.3</t>
  </si>
  <si>
    <t>Черняева В.В.</t>
  </si>
  <si>
    <t>Жилой дом Нянд.р-н ст.Бурачиха ул.Советская дом 13а</t>
  </si>
  <si>
    <t>б/н 22.12.2020</t>
  </si>
  <si>
    <t>ИП Руйминов Д.В.</t>
  </si>
  <si>
    <t>Магазин г.Няндома ул.Советская дом 2</t>
  </si>
  <si>
    <t>б/н 21.12.2020</t>
  </si>
  <si>
    <t>Счетчик электроэнергии НЕВА МТ 324  1.0 АО S26 5(60) трехфазный, многотарифный 5(60) кл.точн.1,0 D ЖКИ регион 78</t>
  </si>
  <si>
    <t>Панфилов М.Н.</t>
  </si>
  <si>
    <t>Увеличение мощности жилого дома г.Няндома ул.Володарского дом 3а</t>
  </si>
  <si>
    <t>31ф 09.07.20.</t>
  </si>
  <si>
    <t>Самарин Ю.Л.</t>
  </si>
  <si>
    <t>Увеличение мощности производственного здания г.Няндома мкр Каргополь-2 ул. Гагарина дом 23</t>
  </si>
  <si>
    <t>3ю 18.02.21.</t>
  </si>
  <si>
    <t>Ильина Г.И.</t>
  </si>
  <si>
    <t xml:space="preserve"> Увеличение мощности жилого дома г.Няндома ул. Горького дом 21а</t>
  </si>
  <si>
    <t>37ф 21.08.20.</t>
  </si>
  <si>
    <t>Билоченко Ю.А.</t>
  </si>
  <si>
    <t>Увеличение мощности жилого дома г.Няндома пер.Парковый дом 21</t>
  </si>
  <si>
    <t>45ф 21.09.20.</t>
  </si>
  <si>
    <t>Счетчик электроэнергии НЕВА 101 1 SO 5(60) однофазный, однотарифныц 5(60) кл.точн.1,0 Щ ЭМОУ</t>
  </si>
  <si>
    <t>Пинчук А.С.</t>
  </si>
  <si>
    <t>Жилой дом г. Няндома, ул. Пролетарская, д.26</t>
  </si>
  <si>
    <t>8ф 12.04.20.</t>
  </si>
  <si>
    <t>Счетчик электроэнергии Меркурий 231 АТ-011 трехфазный многотарифный 5(60) кл.точн.1,0 D ЖКИ irDA 2 тарифа МСК</t>
  </si>
  <si>
    <t>Харленок Е.В.</t>
  </si>
  <si>
    <t>Увеличение мощности жилого дома г.Няндома ул.Пролетарская дом 22</t>
  </si>
  <si>
    <t>4ф 18.02.21.</t>
  </si>
  <si>
    <t>ГБУ АО "Региональная транспортная служба"</t>
  </si>
  <si>
    <t>Фотовидеофиксация 135км+115м автодороги "Долматово-Няндома-Каргополь-Пудож"</t>
  </si>
  <si>
    <t>5ю 22.09.20.</t>
  </si>
  <si>
    <t>ПАО "Ростелеком"</t>
  </si>
  <si>
    <t>Таксофон  Няндомский р-н ст. Полоха, около д.12а</t>
  </si>
  <si>
    <t>2ю 22.01.21.</t>
  </si>
  <si>
    <t>Петухов Ю.П.</t>
  </si>
  <si>
    <t>Гараж  г. Няндома, в 15 м. восточнее д.25 по ул. Горького</t>
  </si>
  <si>
    <t>23ф 28.06.21.</t>
  </si>
  <si>
    <t>Зелик А.А.</t>
  </si>
  <si>
    <t>Гараж  г. Няндома, в 39 м. ю-з д.53 по ул. Н.Томиловой</t>
  </si>
  <si>
    <t>10ф 13.04.21.</t>
  </si>
  <si>
    <t>Выключатель автоматический двухполюсной 32А с ВА 47-29 С 4,5кА</t>
  </si>
  <si>
    <t>Дубенко В.Н.</t>
  </si>
  <si>
    <t>Баня  г. Няндома, в 55 м ю-в д.80 по ул. Горького</t>
  </si>
  <si>
    <t>52ф 10.11.20.</t>
  </si>
  <si>
    <t>Комисаренко А.В.</t>
  </si>
  <si>
    <t>Гараж  г. Няндома, в 50м. Ю-в д.6 по ул. 60 лет Октября</t>
  </si>
  <si>
    <t>17ф 01.06.21.</t>
  </si>
  <si>
    <t>ООО "Энергия Севера"</t>
  </si>
  <si>
    <t>Временное электроснабжение на период строительства коельной ЦРМ  г.Няндома в 29м ю-з дома 2 по ул. Труда</t>
  </si>
  <si>
    <t>19ю 05.07.21.</t>
  </si>
  <si>
    <t>Первушова Н.Г.</t>
  </si>
  <si>
    <t>Увеличение мощности жилого дома г.Няндома ул.Леваневского дом 28</t>
  </si>
  <si>
    <t>50ф 05.11.20.</t>
  </si>
  <si>
    <t>Сальников В.Л.</t>
  </si>
  <si>
    <t>Увеличение мощности жилого дома г.Няндома ул.Свободы дом 30</t>
  </si>
  <si>
    <t>26ф 30.06.21.</t>
  </si>
  <si>
    <t>Черепанов В.А.</t>
  </si>
  <si>
    <t>Увеличение мощности жилого дома г.Няндома пер.Бульварный дом 26</t>
  </si>
  <si>
    <t>3ф 15.02.21.</t>
  </si>
  <si>
    <t>Каторкин К.А.</t>
  </si>
  <si>
    <t>Увеличение мощности жилого дома г.Няндома ул.60 лет Октября дом 37</t>
  </si>
  <si>
    <t>53ф 04.12.20.</t>
  </si>
  <si>
    <t>Счетчик электроэнергии ЦЭ 6803 В1 230В 1-7,5А 3ф 4пр М7.Р32 трехфазный однотарифный 1(8,5;7,5), кл.точн 1,0 D+Щ ЭМОУ</t>
  </si>
  <si>
    <t>ИП Садыгов Т.М.о.</t>
  </si>
  <si>
    <t>Пилорама  В 740 м. ю-з пересечения автодороги Долматово-Няндома-Каргополь-Пудож ис автодорогой Подъезд к АБЗ</t>
  </si>
  <si>
    <t>16ю 24.05.21.</t>
  </si>
  <si>
    <t>Кононова Е.А.</t>
  </si>
  <si>
    <t>Хозяйственная постройка  г. Няндома, в 15 м. с-в д.39а по ул. Пушкина</t>
  </si>
  <si>
    <t>21ф 09.06.21.</t>
  </si>
  <si>
    <t>Струменский В.Г.</t>
  </si>
  <si>
    <t>Жилой дом  Няндомский р-н, пос. Лещево, ул. Лесная, д.21</t>
  </si>
  <si>
    <t>43ф 03.09.21.</t>
  </si>
  <si>
    <t>Пискунов А.А.</t>
  </si>
  <si>
    <t>Гараж  г. Няндома, ул. 60 лет Октября, д.19а, стр.5, бокс.6</t>
  </si>
  <si>
    <t>32ф 23.07.21.</t>
  </si>
  <si>
    <t>Борисов Н.Б.</t>
  </si>
  <si>
    <t>Хозяйственная постройка  г. Няндома, мкр. Каргополь-2, в 780 м. ю-з д.13 ул. Спортивная</t>
  </si>
  <si>
    <t>35ф 11.08.21.</t>
  </si>
  <si>
    <t>Попов А.С.</t>
  </si>
  <si>
    <t>Увеличение мощности жилого дома г.Няндома ул.Приозерная дом 14</t>
  </si>
  <si>
    <t>19ф 08.06.21.</t>
  </si>
  <si>
    <t>Плужникова О.В.</t>
  </si>
  <si>
    <t>Увеличение мощности жилого дома г.Няндома ул.Советская дом 41</t>
  </si>
  <si>
    <t>1ф 22.01.21.</t>
  </si>
  <si>
    <t>Счетчик электрической энергии статический однофазный ФОБОС 1 230В 5(60) AIOL-C</t>
  </si>
  <si>
    <t>ООО "Грандторгметалл+"</t>
  </si>
  <si>
    <t>Павильон общественного питания  г. Няндома, в 9 м. восточнее д.14 б по ул. Строителей</t>
  </si>
  <si>
    <t>22ю 11.08.21.</t>
  </si>
  <si>
    <t>Шумкова Г.В.</t>
  </si>
  <si>
    <t>Увеличение мощности жилого дома г.Няндома ул.Вокзальная дом 32</t>
  </si>
  <si>
    <t>40ф 24.08.21.</t>
  </si>
  <si>
    <t>Парамонов Е.П.</t>
  </si>
  <si>
    <t>Увеличение мощности жилого дома г.Няндома ул.Каменная дом 7</t>
  </si>
  <si>
    <t>27ф 30.06.21.</t>
  </si>
  <si>
    <t>Пастухов А.Л.</t>
  </si>
  <si>
    <t>Увеличение мощности жилого дома г.Няндома ул.Первомайская дом 76</t>
  </si>
  <si>
    <t>29ф 08.07.20.</t>
  </si>
  <si>
    <t xml:space="preserve">Светофор Т.7   г. Няндома,  ул. Киевская   (вблизи д.с. Сказка) </t>
  </si>
  <si>
    <t>6ю 06.04.21.</t>
  </si>
  <si>
    <t>Счетчик электроэнергии НЕВА 103 1 SO 5(60)  однофазный, однотарифныц неразборный корпус</t>
  </si>
  <si>
    <t>Свектофор Т.7  г. Няндома,    ул. Володарского              (вблизи д.с. Огонёк)</t>
  </si>
  <si>
    <t>8ю 06.04.21.</t>
  </si>
  <si>
    <t>Светофор Т.7  г. Няндома,   ул. Ленина              (вблизи шк. №7)</t>
  </si>
  <si>
    <t>10ю 06.04.21.</t>
  </si>
  <si>
    <t>Светофор Т.7  г. Няндома,  пер. Клубный              (вблизи д.с. Теремок)</t>
  </si>
  <si>
    <t>13ю 06.04.21.</t>
  </si>
  <si>
    <t>Чуклин Е.П.</t>
  </si>
  <si>
    <t>Увеличение мощности жилого дома г.Няндома пер.Левченко дом 2в</t>
  </si>
  <si>
    <t>34ф 05.08.21.</t>
  </si>
  <si>
    <t>Счетчик 1-фаз. СЕ 101RS 145 М6 (5-60А)</t>
  </si>
  <si>
    <t>МБОУ "Средняя школа №7 города Няндома"</t>
  </si>
  <si>
    <t>Гараж  г. Няндома, ул. Строителей, д.3, стр.1</t>
  </si>
  <si>
    <t>20ю 15.07.21.</t>
  </si>
  <si>
    <t>ИП Соболева И.А.</t>
  </si>
  <si>
    <t>Торговый павильон  г. Няндома, в 12,4 м. зап. Д.91 по ул. Красноармейская</t>
  </si>
  <si>
    <t>26ю 20.09.21.</t>
  </si>
  <si>
    <t>Кузьмин А.А.</t>
  </si>
  <si>
    <t>Увеличение мощности жилого дома г.Няндома ул.Полевая дом 16</t>
  </si>
  <si>
    <t>24ф 28.06.21.</t>
  </si>
  <si>
    <t>Чапурин Д.А.</t>
  </si>
  <si>
    <t>Увеличение мощности жилого дома г.Няндома ул.Колхозная дом 31</t>
  </si>
  <si>
    <t>15ф 01.06.21.</t>
  </si>
  <si>
    <t>Тюкалов С.Б.</t>
  </si>
  <si>
    <t>Увеличение мощности жилого дома г.Няндома ул.Садовая дом 21</t>
  </si>
  <si>
    <t>16ф 26.05.21.</t>
  </si>
  <si>
    <t>Шерстобитов М.А.</t>
  </si>
  <si>
    <t>Увеличение мощности жилого дома г.Няндома пер.Кооперативный дом 4</t>
  </si>
  <si>
    <t>42ф 02.09.20.</t>
  </si>
  <si>
    <t>ООО "Дорожный контроль"</t>
  </si>
  <si>
    <t>Стационарный комплекс фотовидеофиксации нарушений ПДД г.Няндома ул.Леваневского в районе дома 19а</t>
  </si>
  <si>
    <t>25ю 13.09.21.</t>
  </si>
  <si>
    <t xml:space="preserve">Счетчик электроэнергии Меркурий 231 АТ-011 трехфазный многотарифный 5(60) </t>
  </si>
  <si>
    <t>Кушева И.А.</t>
  </si>
  <si>
    <t>Увеличение мощности жилого дома г.Няндома ул.Володарского дом 63</t>
  </si>
  <si>
    <t>18ф 03.06.21.</t>
  </si>
  <si>
    <t>Марков Д.В.</t>
  </si>
  <si>
    <t>Увеличение мощности жилого дома г.Няндома пер.Бульварный дом 10а</t>
  </si>
  <si>
    <t>46ф 28.09.21.</t>
  </si>
  <si>
    <t>Иванова Ю.А.</t>
  </si>
  <si>
    <t>Торговый павильонг.Няндома ул. 60 лет Октября дом 24 стр.1</t>
  </si>
  <si>
    <t>б/н 14.12.2020</t>
  </si>
  <si>
    <t>Клочкова Н.П.</t>
  </si>
  <si>
    <t>Квартира Нянд.р-н ст.Бурачиха ул.Железнодорожная дом 6 кв.2</t>
  </si>
  <si>
    <t>б/н 29.01.2021</t>
  </si>
  <si>
    <t>Вахромов Н.А.</t>
  </si>
  <si>
    <t>Квартира г.Няндома ул.Г.Ковырзина дом 31 кв.3</t>
  </si>
  <si>
    <t>б/н 27.01.2021</t>
  </si>
  <si>
    <t>Лягачева И.А.</t>
  </si>
  <si>
    <t>Жилой дом г.Няндома ул.Промысловая дом 26</t>
  </si>
  <si>
    <t>б/н 12.01.2021</t>
  </si>
  <si>
    <t>Зуев В.Н.</t>
  </si>
  <si>
    <t>Квартира г.Няндома ул.Свободы дом 47а кв.1</t>
  </si>
  <si>
    <t>б/н 21.01.2021</t>
  </si>
  <si>
    <t>Панов С.М.</t>
  </si>
  <si>
    <t>Магазин г.Няндома ул.Фадеева дом 6в</t>
  </si>
  <si>
    <t>б/н 28.01.2021</t>
  </si>
  <si>
    <t>Ушков А.Е.</t>
  </si>
  <si>
    <t>Жилой дом г.Няндома ул.Советская дом 61б</t>
  </si>
  <si>
    <t>б/н 11.02.2021</t>
  </si>
  <si>
    <t>Ковалева Н.В.</t>
  </si>
  <si>
    <t>Квартира Нянд.р-н ст.Зеленый ул.Лесная дом 30 кв.2</t>
  </si>
  <si>
    <t>б/н 08.02.2021</t>
  </si>
  <si>
    <t>Катышевская Н.П.</t>
  </si>
  <si>
    <t>Жилой дом г.Няндома ул.К.Либкнехта дом 43</t>
  </si>
  <si>
    <t>б/н 22.01.2021</t>
  </si>
  <si>
    <t>Прокуратура Няндомского района</t>
  </si>
  <si>
    <t>Административное здание г.Няндома ул.Леваневского дом 52</t>
  </si>
  <si>
    <t>б/н 12.02.2021</t>
  </si>
  <si>
    <t>Подрезов О.А.</t>
  </si>
  <si>
    <t>Гараж г.Няндома ул.Гагарина у дома № 20</t>
  </si>
  <si>
    <t>б/н 09.02.2021</t>
  </si>
  <si>
    <t>Власова Г.Г.</t>
  </si>
  <si>
    <t>Жилой дом г.Няндома ул.Колхозная дом 16</t>
  </si>
  <si>
    <t>б/н 26.02.2021</t>
  </si>
  <si>
    <t>АО "Няндомамежрайгаз"</t>
  </si>
  <si>
    <t>База РПНБ г.Няндома ул.Песочная дом 9</t>
  </si>
  <si>
    <t>б/н 19.03.2021</t>
  </si>
  <si>
    <t>Ткачев В.И.</t>
  </si>
  <si>
    <t>Гараж г.Няндома ул.Гаражная кооперативные гаражи бокс № 18</t>
  </si>
  <si>
    <t>б/н 25.02.2021</t>
  </si>
  <si>
    <t>Счетчик электроэнергии Меркурий 231 АТ-011 трехфазный многоарифный 5(60) кл.точн.1,0 D ЖКИ irDA 2 тарифа МСК</t>
  </si>
  <si>
    <t>Парамонова Л.Н.</t>
  </si>
  <si>
    <t>Жилой дом г.Няндома ул.Свободы дом 53</t>
  </si>
  <si>
    <t>б/н 06.04.2021</t>
  </si>
  <si>
    <t>Счетчик электроэнергии НЕВА 1 МТ 124     АS О 5(60) А однофазный многотарифный 5(60) кл.точ. 1,0 D ЖКИ регион 78</t>
  </si>
  <si>
    <t>Журкина Т.А.</t>
  </si>
  <si>
    <t>Жилой дом г.Няндома ул.Куйбышева дом 4</t>
  </si>
  <si>
    <t>б/н 25.03.2021</t>
  </si>
  <si>
    <t>Счетчик электроэнергии НЕВА  103 1S0 230V 5(60) однофазный однотарифный неразборный корпус</t>
  </si>
  <si>
    <t>Федотова Н.А.</t>
  </si>
  <si>
    <t>Жилой дом г.Няндома ул.Красноармейская дом 47</t>
  </si>
  <si>
    <t>б/н 14.04.2021</t>
  </si>
  <si>
    <t>Счетчик электроэнергии НЕВА  101 1S0 5(60) однофазный однотарифный 5(60) кл.точ. 1,0 Щ ЭМОУ</t>
  </si>
  <si>
    <t>Кузнецов С.А.</t>
  </si>
  <si>
    <t>Жилой дом г.Няндома ул.Северодвинская дом 4</t>
  </si>
  <si>
    <t>б/н 01.04.2021</t>
  </si>
  <si>
    <t>Валова Г.А.</t>
  </si>
  <si>
    <t>Жилой дом г.Няндома ул.Октябрьская дом 36А</t>
  </si>
  <si>
    <t>б/н 05.04.2021</t>
  </si>
  <si>
    <t>Шульга Р.В.</t>
  </si>
  <si>
    <t>Жилой дом Нянд. Район, пос.Шестиозерский ул.Речная дом 14Б</t>
  </si>
  <si>
    <t>Навольнев Н.К.</t>
  </si>
  <si>
    <t>Квартира г.Няндома ул.Красноармейская дом 85 кв.2</t>
  </si>
  <si>
    <t>б/н 21.04.2021</t>
  </si>
  <si>
    <t>Похватной А.П.</t>
  </si>
  <si>
    <t>Квартира г.Няндома ул.Ковырзина дом 34 кв.1</t>
  </si>
  <si>
    <t>б/н 28.04.2021</t>
  </si>
  <si>
    <t>Татоев М.Э.</t>
  </si>
  <si>
    <t>Жилой дом г.Няндома ул.Первомайская дом 28</t>
  </si>
  <si>
    <t>Точенов А.И.</t>
  </si>
  <si>
    <t>Жилой дом г.Няндома пер.Колхозный дом 21</t>
  </si>
  <si>
    <t>б/н 22.04.2021</t>
  </si>
  <si>
    <t>Кириллова Н.Б.</t>
  </si>
  <si>
    <t>Жилой дом г.Няндома ул.Гагарина дом 23</t>
  </si>
  <si>
    <t>Трансформатор тока ТТИ-А 150/5 5ВА класс 0,5 ИЭК (ITT10-2-05-0150)</t>
  </si>
  <si>
    <t>АО "Тандер"</t>
  </si>
  <si>
    <t>Магазин г.Няндома ул.Советская дом 16</t>
  </si>
  <si>
    <t>б/н 13.05.2021</t>
  </si>
  <si>
    <t>Фефилов Р.В.</t>
  </si>
  <si>
    <t>Жилой дом г.Няндома ул. Лесопильная дом 9Б</t>
  </si>
  <si>
    <t>б/н 17.05.2021</t>
  </si>
  <si>
    <t>Старостин В.Н.</t>
  </si>
  <si>
    <t>Жилой дом г.Няндома ул.Кирпичная дом 3</t>
  </si>
  <si>
    <t>б/н 03.12.2020</t>
  </si>
  <si>
    <t>Дергаева Н.А.</t>
  </si>
  <si>
    <t>Жилой дом г.Няндома ул.Пушкина дом 12а</t>
  </si>
  <si>
    <t>б/н 20.05.2021</t>
  </si>
  <si>
    <t>Бодухин А.П.</t>
  </si>
  <si>
    <t>Жилой дом г.Няндома ул.Ломоносова дом 21</t>
  </si>
  <si>
    <t>Мудрякова Е.В.</t>
  </si>
  <si>
    <t>Жилой дом г.Няндома пер.Парковый дом 15</t>
  </si>
  <si>
    <t>б/н 03.06.2021</t>
  </si>
  <si>
    <t>Самойлов В.П.</t>
  </si>
  <si>
    <t>Жилой дом г.Няндома ул.Транспортная дом 43</t>
  </si>
  <si>
    <t>Тюрин А.А.</t>
  </si>
  <si>
    <t>Жилой дом  Няндомский р-й ст.Бурачиха ул.Садовая дом 26</t>
  </si>
  <si>
    <t>Жукова Г.К.</t>
  </si>
  <si>
    <t>Жилой дом Няндомский р-н ст.Полоха ул.Советская дом 1</t>
  </si>
  <si>
    <t>б/н 28.06.2021</t>
  </si>
  <si>
    <t>Амахин А.М.</t>
  </si>
  <si>
    <t>Квартира г.Няндома ул.Индустиальная дом 1 кв.1</t>
  </si>
  <si>
    <t>б/н 05.07.2021</t>
  </si>
  <si>
    <t>Рыжков М.В.</t>
  </si>
  <si>
    <t>Гараж г.Няндома ул.Вокзальная</t>
  </si>
  <si>
    <t>Титова Е.Н..</t>
  </si>
  <si>
    <t>Квартира г.Няндома ул.Молодежная дом 10 кв.3</t>
  </si>
  <si>
    <t>б/н 26.05.2021</t>
  </si>
  <si>
    <t>Галибин В.А.</t>
  </si>
  <si>
    <t>Жилой дом г.Няндома ул.Островского дом 8</t>
  </si>
  <si>
    <t>б/н 04.06.2021</t>
  </si>
  <si>
    <t>Рогозина Л.М.</t>
  </si>
  <si>
    <t>Квартира г.Няндома ул.Тульская дом 35 кв.2</t>
  </si>
  <si>
    <t>Пмчакчан Т.А.</t>
  </si>
  <si>
    <t>Жилой дом г.Няндома ул.Сосоновая дом 9</t>
  </si>
  <si>
    <t>б/н 31.05.2021</t>
  </si>
  <si>
    <t>Заросликов С.Н.</t>
  </si>
  <si>
    <t>Жилой дом г.Няндома пер.Левченко дом 6</t>
  </si>
  <si>
    <t>Русаков Г.А.</t>
  </si>
  <si>
    <t>Гараж г.Няндома ул.Южная бокс 5</t>
  </si>
  <si>
    <t>б/н 14.07.2021</t>
  </si>
  <si>
    <t>Половинкина Е.А.</t>
  </si>
  <si>
    <t>Квартира г.Няндома ул.Тульская дом 31 кв.1</t>
  </si>
  <si>
    <t>б/н 02.06.2021</t>
  </si>
  <si>
    <t>Ларионова В.А.</t>
  </si>
  <si>
    <t>Жилой дом г.Няндома ул.Пионерская дом 31</t>
  </si>
  <si>
    <t>б/н 09.06.2021</t>
  </si>
  <si>
    <t>Калинин И.Л.</t>
  </si>
  <si>
    <t>Жилой дом г.Няндома ул.Щетинина дом 61</t>
  </si>
  <si>
    <t>б/н 19.07.2021</t>
  </si>
  <si>
    <t>Шахова А.Н.</t>
  </si>
  <si>
    <t>Жилой дом г.Няндома ул.Красноармейская дом 42</t>
  </si>
  <si>
    <t>б/н 15.06.2021</t>
  </si>
  <si>
    <t>Манушкин А.В.</t>
  </si>
  <si>
    <t>Жилой дом г.Няндома ул.Новая дом 13</t>
  </si>
  <si>
    <t>б/н 26.07.2021</t>
  </si>
  <si>
    <t>Кошкина Т.Р.</t>
  </si>
  <si>
    <t>Жилой дом г.Няндома пер.Ударный дом 9а</t>
  </si>
  <si>
    <t xml:space="preserve">Трансформатор тока ТТИ-А 50/5 5ВА класс 0,5 ИЭК </t>
  </si>
  <si>
    <t>Управление СА И ЖКХ</t>
  </si>
  <si>
    <t>Уличное освещение  г.Няндома ТП № 19 "Мебельная"</t>
  </si>
  <si>
    <t>б/н 28.07.2021</t>
  </si>
  <si>
    <t>Ганичев А.Ю.</t>
  </si>
  <si>
    <t>Жилой дом г.Няндома ул.Садовая дом 17</t>
  </si>
  <si>
    <t>б/н 21.06.2021</t>
  </si>
  <si>
    <t>Васильев Е.А.</t>
  </si>
  <si>
    <t>Жилой дом г.Няндома пер.Левченко дом 7</t>
  </si>
  <si>
    <t>б/н 02.07.2021</t>
  </si>
  <si>
    <t>Москалева Г.И.</t>
  </si>
  <si>
    <t>Жилой дом г.Няндома ул.Калинина дом 17</t>
  </si>
  <si>
    <t>б/н 16.06.2021</t>
  </si>
  <si>
    <t>Ковырзина Н.Н.</t>
  </si>
  <si>
    <t>Жилой дом г.Няндома ул.Пионерская дом 53</t>
  </si>
  <si>
    <t>б/н 17.06.2021</t>
  </si>
  <si>
    <t>Угрюмов Н.М.</t>
  </si>
  <si>
    <t>Жилой дом г.Няндома ул.Архангельская дом 25</t>
  </si>
  <si>
    <t>б/н 27.07.2021</t>
  </si>
  <si>
    <t>Вишняков А.В.</t>
  </si>
  <si>
    <t>Жилой дом г.Няндома ул.М.Горбача дом 21</t>
  </si>
  <si>
    <t>б/н 11.08.2021</t>
  </si>
  <si>
    <t>Врутняк Л.В.</t>
  </si>
  <si>
    <t>Жилой дом г.Няндома ул.П.Морозова дом 16</t>
  </si>
  <si>
    <t>б/н 09.08.2021</t>
  </si>
  <si>
    <t>Спирина Т.С.</t>
  </si>
  <si>
    <t>Жилой дом г.Няндома пер.Бульварный дом 24</t>
  </si>
  <si>
    <t>б/н 15.07.2021</t>
  </si>
  <si>
    <t>Василишин А.В.</t>
  </si>
  <si>
    <t>Жилолй дом г.Няндома ул.Труда дом 24</t>
  </si>
  <si>
    <t>б/н 25.08.2021</t>
  </si>
  <si>
    <t xml:space="preserve">Трансформатор тока ТТИ-А 150/5 5ВА класс 0,5 ИЭК </t>
  </si>
  <si>
    <t>Магазин г.Няндома ул. 60 лет Октября дом 18а</t>
  </si>
  <si>
    <t>Уличное освещение г.Няндома ТП № 37 "пос.Каменный"</t>
  </si>
  <si>
    <t>б/н 01.09.2021</t>
  </si>
  <si>
    <t>Вислых В.П.</t>
  </si>
  <si>
    <t>Квартира г.Няндома пер.Побежтмова дом 1а кв.2</t>
  </si>
  <si>
    <t>Сорокина Л.А.</t>
  </si>
  <si>
    <t>Квартира г.Няндома ул.Ковырзина дом 44 кв.1</t>
  </si>
  <si>
    <t>б/н 18.08.2021</t>
  </si>
  <si>
    <t>Супаков А.Ф.</t>
  </si>
  <si>
    <t>Жилой дом г.Няндома ул.Дзержинского дом 8а</t>
  </si>
  <si>
    <t>б/н 23.06.2021</t>
  </si>
  <si>
    <t>Попов А.Н.</t>
  </si>
  <si>
    <t>Жилой дом г.Няндома ул.Пролетарская дом 17</t>
  </si>
  <si>
    <t>б/н 10.08.2021</t>
  </si>
  <si>
    <t>Шипицин И.Я.</t>
  </si>
  <si>
    <t>Жилой дом г.Няндома пер.Карасовский дом 3</t>
  </si>
  <si>
    <t>б/н 16.08.2021</t>
  </si>
  <si>
    <t>Макаров А.А.</t>
  </si>
  <si>
    <t>Жилой дом г.Няндома ул.Транспортная дом 22</t>
  </si>
  <si>
    <t>б/н 10.06.2021</t>
  </si>
  <si>
    <t>Ларионов В.В.</t>
  </si>
  <si>
    <t>МБУК "Няндомская центральная районная библиотека"</t>
  </si>
  <si>
    <t>Помещение библиотеки Няндомский р-он пос.Бурачиха ул.Советская дом 13</t>
  </si>
  <si>
    <t>б/н 14.10.2021</t>
  </si>
  <si>
    <t>Счетчик 1-фаз СЕ 101 R5 145 М6 (5-60А)</t>
  </si>
  <si>
    <t>Хоз.аостройка г.Няндома мкр.Каргополь-21 ул.Советская</t>
  </si>
  <si>
    <t>б/н 12.10.2021</t>
  </si>
  <si>
    <t>Каменев С.В.</t>
  </si>
  <si>
    <t>Жилой дом г.Няндома пер.Бабушкин дом 7</t>
  </si>
  <si>
    <t>б/н 18.10.2021</t>
  </si>
  <si>
    <t>Тарутин А.А.</t>
  </si>
  <si>
    <t>Квартира г.Няндома ул.Октябрьская дом 13 кв. 1</t>
  </si>
  <si>
    <t>б/н 22.10.2021</t>
  </si>
  <si>
    <t>Амосова Н.И.</t>
  </si>
  <si>
    <t xml:space="preserve">Жилой дом г.Няндома пер.Куйбышева дом 20 </t>
  </si>
  <si>
    <t>б/н 16.09.2021</t>
  </si>
  <si>
    <t>Вислых В.А.</t>
  </si>
  <si>
    <t>Гараж г.Няндома ул.Советская</t>
  </si>
  <si>
    <t>б/н 27.09.2021</t>
  </si>
  <si>
    <t>Наумова В.И.</t>
  </si>
  <si>
    <t>Квартира г.Няндома ул.Болтничная дом 23а кв.1</t>
  </si>
  <si>
    <t>Рогозин Е.А.</t>
  </si>
  <si>
    <t>Жилой дом г.Няндома ул.Красноармейская дом 31</t>
  </si>
  <si>
    <t>б/н 15.09.2021</t>
  </si>
  <si>
    <t>Петрова Т.Е.</t>
  </si>
  <si>
    <t>Квартира Няндомский р-н ст.Зеленый  ул.Октябрьская дом 12 кв. 2</t>
  </si>
  <si>
    <t>б/н 19.11.2021</t>
  </si>
  <si>
    <t>Томилов С.А.</t>
  </si>
  <si>
    <t>Жилой дом г.Няндома пер.Прибрежный дом 12</t>
  </si>
  <si>
    <t>б/н 29.10.2021</t>
  </si>
  <si>
    <t>Управление строительства, архитектуры и ЖКХ</t>
  </si>
  <si>
    <t>Уличное освещение ТП "Зеленый"</t>
  </si>
  <si>
    <t>б/н 19.10.2021</t>
  </si>
  <si>
    <t>ИП Платонов Е.В.</t>
  </si>
  <si>
    <t>Оптово-торговая база г.Няндома ул. Южная дом 2а</t>
  </si>
  <si>
    <t>б/н 15.11.2021</t>
  </si>
  <si>
    <t>Электросчетчик 1-фазный Меркурий 206 N (5-60) многотарифный</t>
  </si>
  <si>
    <t>Тырлова И.А.</t>
  </si>
  <si>
    <t>Жилой дом г.Няндома пер.Новый дом 11</t>
  </si>
  <si>
    <t>Авадень А.Е.</t>
  </si>
  <si>
    <t>Квартира г.Няндома ул.Загородная дом 13 кв.1</t>
  </si>
  <si>
    <t>б/н 08.09.2021</t>
  </si>
  <si>
    <t>Жигилий Ю.Н.</t>
  </si>
  <si>
    <t>Жилой дом г.Няндома ул.Октябрьская дом 31</t>
  </si>
  <si>
    <t>б/н 15.10.2021</t>
  </si>
  <si>
    <t>Быков О.А.</t>
  </si>
  <si>
    <t>Жилой дом г.Няндома ул.Локомотивная лом 6а</t>
  </si>
  <si>
    <t>б/н 03.08.2021</t>
  </si>
  <si>
    <t>Сидорова О.С.</t>
  </si>
  <si>
    <t>Жилой дом г.Няндома ул.Н.Щетинина дом 5</t>
  </si>
  <si>
    <t>б/н 08.11.2021</t>
  </si>
  <si>
    <t>Выключатель автоматический трехполюсной 25А с ВА47-29 С 4,5 кА</t>
  </si>
  <si>
    <t>ИП Чамин А.Н.</t>
  </si>
  <si>
    <t>Магазин г.Няндома ул.М.Горбача дом 20 б</t>
  </si>
  <si>
    <t>б/н 06.12.2021</t>
  </si>
  <si>
    <t xml:space="preserve">Электросчетчик 3-фазный Меркурий 230 АМ-0,3 5-7,5А                 </t>
  </si>
  <si>
    <t>МБУК "Няндомский ЦКС"</t>
  </si>
  <si>
    <t>Кинотеатр "Заря" г.Няндома ул.Советская дом 18</t>
  </si>
  <si>
    <t>б/н 07.12.2121</t>
  </si>
  <si>
    <t>Гаврилов А.Н.</t>
  </si>
  <si>
    <t>Квартира г.Няндома ул.Лиственная дом 5а кв.1</t>
  </si>
  <si>
    <t>б/н 07.10.2021</t>
  </si>
  <si>
    <t>Толстикова Н.А.</t>
  </si>
  <si>
    <t>Жилой дом г.Няндома ул.Заводская дом 22</t>
  </si>
  <si>
    <t>МБДОУ"ЦРР-Детский сад № 9 "Родничок"</t>
  </si>
  <si>
    <t>Здание детского сада г.Няндома ул.Североморская дом 1а</t>
  </si>
  <si>
    <t>б/н 08.12.2021</t>
  </si>
  <si>
    <t>Мартев А.А.</t>
  </si>
  <si>
    <t>Квартира г.Няндома ул.Тоншаевская дом 19а кв.2</t>
  </si>
  <si>
    <t xml:space="preserve">ООО "Няндомская вода" </t>
  </si>
  <si>
    <t>3-подъем, трансформатор № 2, РУ-0,4кВ ТП № 61 "3-й подъем"</t>
  </si>
  <si>
    <t>б/н 09.12.2021</t>
  </si>
  <si>
    <t>3-подъем, трансформатор № 1, РУ-0,4кВ ТП № 61 "3-й подъем"</t>
  </si>
  <si>
    <t>ООО "СХО Агрофирма"</t>
  </si>
  <si>
    <t>Гараж г.Няндома ул.Труда дом 1а корп.1</t>
  </si>
  <si>
    <t>б/н 13.12.2021</t>
  </si>
  <si>
    <t>ИП Фартусов Е.Е.</t>
  </si>
  <si>
    <t>магазин "Мир" г.Няндома ул.Ленина дом 45</t>
  </si>
  <si>
    <t>б/н 13.21.2021</t>
  </si>
  <si>
    <t>Административное здание ( городские очистные) РУ-0,4кВ ТП № 55 "Очистные"</t>
  </si>
  <si>
    <t>б/н 15.12.2021</t>
  </si>
  <si>
    <t>ГАПОУ АО "Няндом.железнодорожный колледж"</t>
  </si>
  <si>
    <t>Учебныйц корпус ввод № 1 г.Няндома ул.Строителей дом 23а</t>
  </si>
  <si>
    <t>Тарасов В.П.</t>
  </si>
  <si>
    <t>Кооперативный гараж г.Няндома ул.Гаражная бокс 21а</t>
  </si>
  <si>
    <t>б/н 31.08.2021</t>
  </si>
  <si>
    <t>Трансформатор ТТИ-А 100/5А класс 0,5S ИЭК</t>
  </si>
  <si>
    <t>ООО "Тандер"</t>
  </si>
  <si>
    <t>б/н 22.09.2021</t>
  </si>
  <si>
    <t>Угрюмов А.П.</t>
  </si>
  <si>
    <t>Жилой дом г.Няндома ул.Архангельская дом 50</t>
  </si>
  <si>
    <t>б/н 20.12.2021</t>
  </si>
  <si>
    <t xml:space="preserve">Электросчетчик 3-фазный Меркурий 231 АТ-01 (1) 5(60) din           </t>
  </si>
  <si>
    <t>УФССП России по Архангельской области и НАО</t>
  </si>
  <si>
    <t>ОСП по Няндомскому району г.Няндома ул.Леваневского дом 54</t>
  </si>
  <si>
    <t>б/н 23.12.2021</t>
  </si>
  <si>
    <t>ИП. Муха А.Н.</t>
  </si>
  <si>
    <t>Магазин "Аленушка" г.Няндома ул.Ленина дом 48</t>
  </si>
  <si>
    <t>б/н 24.12.2021</t>
  </si>
  <si>
    <t>Кобелева А.А.</t>
  </si>
  <si>
    <t>Жилой дом г.Няндома ул.Леваневского дом 9б</t>
  </si>
  <si>
    <t>б/н 22.12.2021</t>
  </si>
  <si>
    <t>Баландин С.А.</t>
  </si>
  <si>
    <t>Жилой дом г.Няндома ул.Тульская дом 35б</t>
  </si>
  <si>
    <t>б/н 10.11.2021</t>
  </si>
  <si>
    <t>Грушин Ю.А.</t>
  </si>
  <si>
    <t>Нежилое помещение (1 этаж) г.Няндома ул.Строителей дом 18а</t>
  </si>
  <si>
    <t>б/н 27.12.2021</t>
  </si>
  <si>
    <t>Трусова В.А.</t>
  </si>
  <si>
    <t>Квартира г.Няндома ул.Каменная дом 28 кв.5</t>
  </si>
  <si>
    <t>б/н 28.12.2021</t>
  </si>
  <si>
    <t>Спирина Н.В.</t>
  </si>
  <si>
    <t>Жилой дом г.Няндома пер.Прибрежный дом 7</t>
  </si>
  <si>
    <t>б/н 16.11.2021</t>
  </si>
  <si>
    <t>Дегтева Г.А.</t>
  </si>
  <si>
    <t>Жилой дом г.Няндома ул.Пионерская дом 69</t>
  </si>
  <si>
    <t>б/н 09.10.2021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</si>
  <si>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</si>
  <si>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</si>
  <si>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</si>
  <si>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</si>
  <si>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об осуществлении технологического присоединения
по договорам, заключенным за 9 месяцев 2023 года</t>
  </si>
  <si>
    <t>о поданных заявках на технологическое присоединение за 9 месяцев 2023 года</t>
  </si>
  <si>
    <t>ВЛ-0,4кВ ф."Гаражи" " от ТП № 68 СИП-2 3х50+1х70 (ж.б)</t>
  </si>
  <si>
    <t>Билев А.П.</t>
  </si>
  <si>
    <t>Гараж  г.Няндома, ул.60 лет Октября, д.32, стр.6, бокс 5</t>
  </si>
  <si>
    <t>3ф 25.01.17.</t>
  </si>
  <si>
    <t>январь-ноябрь 2022 года</t>
  </si>
  <si>
    <t>ВЛ-0,4кВ ф."Транспортная" отТП № 21 СИП-4 4х25 (ж/б)</t>
  </si>
  <si>
    <t>Шалгинский Ф.Н.</t>
  </si>
  <si>
    <t>Жилой дом  г.Няндома, ул.Транспортная, д.5</t>
  </si>
  <si>
    <t>10ф 03.05.18.</t>
  </si>
  <si>
    <t>ВЛ-0,4кВ ф."Н.Томиловой" от ТП № 104 СИП-2 3х50+1х70 (ж/б)</t>
  </si>
  <si>
    <t>Широких С.Н.</t>
  </si>
  <si>
    <t>Увеличение мощности жилого дома г.Няндома ул. П.Морозова дом 64а</t>
  </si>
  <si>
    <t>119ф 10.10.14.</t>
  </si>
  <si>
    <t>ВЛ-0,4кВ ф."Островского" от ТП № 4 СИП-4 4х25 (ж/б)</t>
  </si>
  <si>
    <t>Головков В.Г.</t>
  </si>
  <si>
    <t>Кафе-бар  г. Няндома, ул. Островского, д.19</t>
  </si>
  <si>
    <t>14ю 19.04.21.</t>
  </si>
  <si>
    <t>ВЛ-0,4кВ ф."Хоз.постройки" от ТП № 7 СИП-4 4х25 (дерево)</t>
  </si>
  <si>
    <t>Чапурин А.Л.</t>
  </si>
  <si>
    <t>Гараж  г. Няндома, мкр. Каргополь-2, в 242 м. зап. Д.1а по ул. Школьная</t>
  </si>
  <si>
    <t>48ф от 08.10.21.</t>
  </si>
  <si>
    <t>ВЛ-0,4кВ ф."Базовая станция" от ТП № 7 СИП-4 2х25 (ж/б)</t>
  </si>
  <si>
    <t>ВЛ-0,4кВ ф."Скважина" от ТП № 30 СИП-4 2х25 (ж/б)</t>
  </si>
  <si>
    <t>Ионин Д.И.</t>
  </si>
  <si>
    <t>Гараж г. Няндома, ул. Первомайская, д.85, стр.2, бокс 24</t>
  </si>
  <si>
    <t>51ф 22.10.21.</t>
  </si>
  <si>
    <t>ВЛ-0,4кВ ф."Охрана" от ТП № 5 СИП-4 4х25 (ж/б)</t>
  </si>
  <si>
    <t>Увеличение мощности жилого дома г.Няндома ул.Островского дом 8</t>
  </si>
  <si>
    <t>11ф от 28.04.21.</t>
  </si>
  <si>
    <t>ВЛ-0,4кВ ф."конец ул.Островского" от ТП № 94 Сип-4 4х25 (ж*б)</t>
  </si>
  <si>
    <t>Грабовецкий Д.В.</t>
  </si>
  <si>
    <t>Увеличение мощности жилого дома г.Няндома ул.Красноармейская дом 52</t>
  </si>
  <si>
    <t>41ф от 25.08.21.</t>
  </si>
  <si>
    <t>ВЛ-0,4кВ ф."Карла-Маркса" от ТП № 7 СИП-4 4х25 (ж/б)</t>
  </si>
  <si>
    <t>Радченко Н.С.</t>
  </si>
  <si>
    <t>Жилой дом  г. Няндома, ул. К.Маркса, д.16</t>
  </si>
  <si>
    <t>30ф от 12.07.21.</t>
  </si>
  <si>
    <t>ВЛ-0,4кВ ф."Лиственная" опоры 16-17 от ТП № 81 СИП-4 2х25 (ж/б)</t>
  </si>
  <si>
    <t>Писарский И.В.</t>
  </si>
  <si>
    <t>Жилой дом г. Няндома в 68 м северо-западнее д.26 по ул. Лиственная</t>
  </si>
  <si>
    <t>41ф от 09.09.19.</t>
  </si>
  <si>
    <t>ВЛ-0,4кВ ф."Гаражи" от ТП № 109 СИП-4 4х25 (ж/б)</t>
  </si>
  <si>
    <t>ИП Попов А.Л.</t>
  </si>
  <si>
    <t>Производственная база г. Няндома, в 90 м. с-в д.22 по ул. Киевская</t>
  </si>
  <si>
    <t>24ю от 08.09.21.</t>
  </si>
  <si>
    <t>ВЛ-0,4кВ ф."Локомотивная" от ТП № 108 СИП-4 4х25 (ж/б)</t>
  </si>
  <si>
    <t>Домашевская Н.Л.</t>
  </si>
  <si>
    <t>Жилой дом  г. Няндома, ул. Локомотивная, д.3</t>
  </si>
  <si>
    <t>37ф от 23.08.21.</t>
  </si>
  <si>
    <t>ВЛ-0,4кВ ф.""Начало ул.Кедрова" от ТП № 7 СИП-4 4х25 (ж/б)</t>
  </si>
  <si>
    <t>Доманова Л.Н.</t>
  </si>
  <si>
    <t>Увеличение мощности жилого дома г.Няндома ул.Ген.Ковырзина дом 1</t>
  </si>
  <si>
    <t>59ф от 30.12.21.</t>
  </si>
  <si>
    <t>ВЛ-0,4кВ ф."Котельная" от ТП № 10 СИП-4 2х25 (ж/б)</t>
  </si>
  <si>
    <t>Ушаков Л.С.</t>
  </si>
  <si>
    <t>Хозяйственная постройка (баня) г. Няндома, в 56 м. с-в д.61 по ул. Г.Ковырзина.</t>
  </si>
  <si>
    <t>57ф от 03.21.21.</t>
  </si>
  <si>
    <t>ВЛ-0,4кВ ф."Лесопильный цех" СИП-2 3х50+1х70 (ж/б)</t>
  </si>
  <si>
    <t>Пазюра С А.</t>
  </si>
  <si>
    <t>Лесопильный цех г. Няндома,  ул. Загородная, в 128 м. с-з д.2, строение 2</t>
  </si>
  <si>
    <t>33ю от 27.10.21.</t>
  </si>
  <si>
    <t>ВЛ-0,4кВ ф."Транспортная" Оот ТП № 118 СИП-4 4х25 (ж/б)</t>
  </si>
  <si>
    <t>Бенько В.К.</t>
  </si>
  <si>
    <t>Увеличение мощности жилого дома г.Няндома ул.Транспортная дом 46</t>
  </si>
  <si>
    <t>31ф 23.07.21.</t>
  </si>
  <si>
    <t>ВЛ-10кВ ф."Индустриальная" опоры 13-13/7  СИП-3 1х70 (ж/б)</t>
  </si>
  <si>
    <t>Должиков А.С.</t>
  </si>
  <si>
    <t>Производственное здание г.Няндома ул.Индустриальная дом 8 стр.9</t>
  </si>
  <si>
    <t>36ю от 22.12.21.</t>
  </si>
  <si>
    <t>от 50 до 100 квадратных мм включительно</t>
  </si>
  <si>
    <t>ВЛ-0,4кВ ф."пер.Колхозный" от ТП № 12 СИП-4 4х16 (ж/б)</t>
  </si>
  <si>
    <t>Жилой дом  г. Няндома, в 38 м. сев. Д.24 по пер. Колхозный</t>
  </si>
  <si>
    <t>13ф от 11.04.22.</t>
  </si>
  <si>
    <t>ВЛ-0,4кВ ф."Промартельная" от ТП № 81  СИП-4 4х25 (ж/б)</t>
  </si>
  <si>
    <t>Белявцева Е.В.</t>
  </si>
  <si>
    <t>Жилой дом  г. Няндома в 53 м с-з д.13 по ул. Промартельная</t>
  </si>
  <si>
    <t>32ф от 10.07.20.</t>
  </si>
  <si>
    <t>ВЛ-0,4кВ ф."Гаражи" от ТП № 109 СИП-2 3х50+1х70 ж/б</t>
  </si>
  <si>
    <t>Поспелов А.Н.</t>
  </si>
  <si>
    <t>Объединение гаражных боксов г.Няндома ул.Фадеева дом 10 стр.4</t>
  </si>
  <si>
    <t>18ф от 21.04.22.</t>
  </si>
  <si>
    <t>ВЛ-0,4кВ ф."Шевченко" от ТП № 20 СИП-4 4х35 (ж/б)</t>
  </si>
  <si>
    <t>Луговская А.С.</t>
  </si>
  <si>
    <t>Увеличение мощности жилого дома г.Няндома ул.Шевченко дом 5</t>
  </si>
  <si>
    <t>1ф от 18.01.22.</t>
  </si>
  <si>
    <t>ВЛ-0,4кВ ф."Шевченко" от ТП № 20 СИП-4 4х16 (ж/б)</t>
  </si>
  <si>
    <t>Гараж  г. Няндома, ул. Пушкина, д.3, корп.1</t>
  </si>
  <si>
    <t>44ф от 03.06.22.</t>
  </si>
  <si>
    <t>ВЛ-10кВ ф."Телнцентр" опоры 27/8/1-27/8/4 СИП-3 1х50 (ж/б)</t>
  </si>
  <si>
    <t>Котельная ЦРМ г.Няндома ул.Труда дом 11 стр.1</t>
  </si>
  <si>
    <t>17ю 04.06.21.</t>
  </si>
  <si>
    <t>ВЛ-0,4кВ ф."Восточная" от ТП № 67 СИП-4 4х16 (ж/б)</t>
  </si>
  <si>
    <t>Гаврилов А.Г.</t>
  </si>
  <si>
    <t>Увеличение мощности жилого дома  г. Няндома, в 16 м. южнее д.16 по ул. Восточная</t>
  </si>
  <si>
    <t>22ф от 05.05.22.</t>
  </si>
  <si>
    <t>Говорухина Н.М.</t>
  </si>
  <si>
    <t>Объединеие гаражных боксов  г. Няндома, ул. Первомайская, д.85, стр.4</t>
  </si>
  <si>
    <t>55ф от 28.06.22.</t>
  </si>
  <si>
    <t>декабрь 2022 года</t>
  </si>
  <si>
    <t>Сведения о строительстве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(мощности)по МП "Горэлектросеть" МО "Няндомское" за 2020, 2021, 2022 годы</t>
  </si>
  <si>
    <t>КТПК-250-10/04-П-В/ВК № 87 "База РУСа"</t>
  </si>
  <si>
    <t>ООО "Металл Трейдинг"</t>
  </si>
  <si>
    <t>Увеличение мощности  производственной базы г.Няндома ул.Красноармейская дом 72</t>
  </si>
  <si>
    <t>4ю 22.02.21.</t>
  </si>
  <si>
    <t>КТПК-250-10/0,47-Т-В/ВК № 114 "Котельная труда"</t>
  </si>
  <si>
    <t xml:space="preserve">Счетчик электроэнергии трехфазный "ФОБОС 3" 230В 5 (80) А IQORL-D                                                              </t>
  </si>
  <si>
    <t>Увеличение мощности жилого дома г.Няндома ул.Пролетарская дом 26</t>
  </si>
  <si>
    <t>42ф 03.09.21.</t>
  </si>
  <si>
    <t>Тихонова Н.Ф.</t>
  </si>
  <si>
    <t>Гараж г. Няндома, ул. 60 лет Октября, д.19а, стр.1, бокс 9</t>
  </si>
  <si>
    <t>50ф 18.10.21.</t>
  </si>
  <si>
    <t>Воробьев А.Ю.</t>
  </si>
  <si>
    <t>Жилой дом  г. Няндома, пер. Парковый, д.23</t>
  </si>
  <si>
    <t>Трансформаторы тока ТТИ-30 100/5 5ВА класс 0,5 ИЭК</t>
  </si>
  <si>
    <t>ИП Ульянов И.М.</t>
  </si>
  <si>
    <t>Увеличение мошности пилорамы г.Няндома ул.Индустриальная дом 6б</t>
  </si>
  <si>
    <t>31ю 08.10.21.</t>
  </si>
  <si>
    <t>14ю 09.04.21.</t>
  </si>
  <si>
    <t>Счетчик 1-фаз. СЕ 101 RS 145 М6 (5-60А)</t>
  </si>
  <si>
    <t>ООО "Автодороги"</t>
  </si>
  <si>
    <t>Светофорный объект  г. Няндома, пересечение ул. Первомайская и ул. Леваневского</t>
  </si>
  <si>
    <t>30ю 06.10.21.</t>
  </si>
  <si>
    <t>Индивидуальных гаражных боксов г.Няндома ул.Фадеева дом 8а стр.9,бокс 1,3,4,5</t>
  </si>
  <si>
    <t>15ф 12.04.22.</t>
  </si>
  <si>
    <t xml:space="preserve">Трансформаторы тока ТТИ-40 300/5 5ВА без шины класс точн. 0,5 </t>
  </si>
  <si>
    <t>ООО "БЕЛЫЙ ДОМ"</t>
  </si>
  <si>
    <t>Передвижные электроустановки для строительства жилого дома г.Няндома в 21м. Ю-в дома 10 по ул.Фадеева</t>
  </si>
  <si>
    <t>1ю 18.02.22.</t>
  </si>
  <si>
    <t>Счетчик эл. ЦЭ2726А А1SRF 5/60 W03ZM08 ext (lic)</t>
  </si>
  <si>
    <t>48ф 08.10.21.</t>
  </si>
  <si>
    <t>Счетчик электрической энергии статический однофазный ФОБОС 1 230В 5(60) IQOL-C</t>
  </si>
  <si>
    <t>Счетчик электроэнергии однофазный ФОБОС 1 "СПЛИТ" 230В 5(80) А IQOL-C (двухтарифный  с реле)</t>
  </si>
  <si>
    <t>Шелгачева Т.А.</t>
  </si>
  <si>
    <t>Увеличение мощности жилого дома г.Няндома ул.Щетинина дом 24</t>
  </si>
  <si>
    <t>54ф 15.11.21.</t>
  </si>
  <si>
    <t>Счетчик электроэнергии Меркурий 231 АТ-01/ трехфазный многотарифный, 5(60), кл.точ.1,0 D, ЖКИ irDA 2 Тарифа МСК</t>
  </si>
  <si>
    <t>11ф 28.04.21.</t>
  </si>
  <si>
    <t>41ф 25.08.21.</t>
  </si>
  <si>
    <t>30ф 12.07.21.</t>
  </si>
  <si>
    <t>Ростова Т.Р.</t>
  </si>
  <si>
    <t>Гаражные боксы г. Няндома, ул. Фадеева, д.8а, строение 14</t>
  </si>
  <si>
    <t>8ф 23.03.22.</t>
  </si>
  <si>
    <t>24ю 08.09.21.</t>
  </si>
  <si>
    <t>Бутенко В.А.</t>
  </si>
  <si>
    <t>Гараж г. Няндома, в 18 м. вост. Строения 20а по ул. Гагарина</t>
  </si>
  <si>
    <t>27ф 13.05.22.</t>
  </si>
  <si>
    <t>Дурян Д.Н.</t>
  </si>
  <si>
    <t>Жилой дом г. Няндома, мкр. Каргополь-2, ул. Спортивная, д.6а</t>
  </si>
  <si>
    <t>5ф 18.03.21.</t>
  </si>
  <si>
    <t>Иванов В.М.</t>
  </si>
  <si>
    <t>Объединение гаражных боксовг. Няндома, ул. Фадеева, д.8а, стр.10</t>
  </si>
  <si>
    <t>34ф 20.05.22.</t>
  </si>
  <si>
    <t>Старых С.В.</t>
  </si>
  <si>
    <t>Гараж г. Няндома, ул. Фадеева, д.8а, стр.9, бокс 2</t>
  </si>
  <si>
    <t>35ф 20.05.22.</t>
  </si>
  <si>
    <t>Управление строительства, архитектуры и ЖКХ адм. МО "Нян. Мун. р-н"</t>
  </si>
  <si>
    <t>Туалет г. Няндома, между д. №12 по ул. Севастьянова и №29 по ул. Урицкого</t>
  </si>
  <si>
    <t>3ю 28.03.22.</t>
  </si>
  <si>
    <t>Фонтан  г. Няндома,           городской пруд</t>
  </si>
  <si>
    <t>7ю 22.04.22.</t>
  </si>
  <si>
    <t>37ф 23.08.21.</t>
  </si>
  <si>
    <t>59ф 30.12.21.</t>
  </si>
  <si>
    <t>Павильон общественного питания  г. Няндома, в 10 м. ю.д.55 по ул. Ленина</t>
  </si>
  <si>
    <t>2ю 04.03.22.</t>
  </si>
  <si>
    <t>Счетчик электроэнергии однофазный ФОБО 1  230В 5(80) А IQOL(1)-C (лайт)</t>
  </si>
  <si>
    <t>Дятлев О.В.</t>
  </si>
  <si>
    <t>Гараж г. Няндома, в 26,5м. С-в д.41 по ул. Вокзальная</t>
  </si>
  <si>
    <t>9ф 23.03.22.</t>
  </si>
  <si>
    <t>Счетчик электроэнергии трехфазный ФОБОС 3 "СПЛИТ" 230В 5(100) А IQOL-C (двухтарифный  с реле)</t>
  </si>
  <si>
    <t>Кротов А.Г.</t>
  </si>
  <si>
    <t>Увеличение мощности жилого дома г.Няндома ул.Свободы дом 15</t>
  </si>
  <si>
    <t>11ф 04.04.22.</t>
  </si>
  <si>
    <t>Счетчик электроэнергии однофазный ФОБО 1  230В 5(60) А IQOL-C</t>
  </si>
  <si>
    <t>Беляева Ю.Д.</t>
  </si>
  <si>
    <t>Жилой дом г. Няндома, ул. Промысловая, д.33</t>
  </si>
  <si>
    <t>10ф 28.03.22.</t>
  </si>
  <si>
    <t xml:space="preserve">Счетчик электроэнергии трехфазный "ФОБОС 3" 230В 5 (100) А IQORL-D                                                              </t>
  </si>
  <si>
    <t>Кузнецов А.В.</t>
  </si>
  <si>
    <t>Гаражные боксы г.Няндома ул.Фадеева д.8а строение 11</t>
  </si>
  <si>
    <t>5ф 22.03.22.</t>
  </si>
  <si>
    <t>Счетчик электроэнергии однофазный ФОБОС 1  230В 5(80) А IQOL(1)-C (лайт)</t>
  </si>
  <si>
    <t>57ф 03.12.21.</t>
  </si>
  <si>
    <t>Изменение категорийности электроснабжения  (на 2)  здания птичника Б-3 г.Няндома производственная зона птицефабрики</t>
  </si>
  <si>
    <t>6ю 22.10.20.</t>
  </si>
  <si>
    <t>Шахов Б.В.</t>
  </si>
  <si>
    <t>Увеличение мощности жилого дома г.Няндома пер.Побежимова дом 2ж</t>
  </si>
  <si>
    <t>29ф 16.05.22.</t>
  </si>
  <si>
    <t>Ипатов Ю.Д.</t>
  </si>
  <si>
    <t>Объединение гаражных боксов г.Няндома ул.Фадеева дом 8а стр 8</t>
  </si>
  <si>
    <t>45ф 03.06.22.</t>
  </si>
  <si>
    <t>33ю 27.10.21.</t>
  </si>
  <si>
    <t>Малышев Л.Ю.</t>
  </si>
  <si>
    <t>Увеличение мощности жилого дома г.Няндома ул.Речная дом 18</t>
  </si>
  <si>
    <t>37ф 26.05.22.</t>
  </si>
  <si>
    <t>Увеличение мощности жилого дома г.Няндома ул.Володарского дом 66</t>
  </si>
  <si>
    <t>42ф 30.05.22.</t>
  </si>
  <si>
    <t>Фадеев С.Ю.</t>
  </si>
  <si>
    <t>Увеличение мощности жилого дома г.Няндома ул.Архангельская дом 64</t>
  </si>
  <si>
    <t>52ф 27.06.22.</t>
  </si>
  <si>
    <t>ООО "ТГК-2 Энергосбыт"</t>
  </si>
  <si>
    <t>Гаражные боксы  г. Няндома, ул. Фадеева, д.8а, стр.3, боксы №4, №5</t>
  </si>
  <si>
    <t>11ю 21.06.22.</t>
  </si>
  <si>
    <t>Кудрявцев А.Е.</t>
  </si>
  <si>
    <t>Увеличение мощности жилого дома г.Няндома пер.Радужный дом 6</t>
  </si>
  <si>
    <t>2ф 19.01.22.</t>
  </si>
  <si>
    <t>Счетчик электроэнергии Меркурий 231 АТ-01I трехфазный многотарифный 5(60) кл.точ 1,0 ЖКИ</t>
  </si>
  <si>
    <t>Бачинов И.С.</t>
  </si>
  <si>
    <t>Увеличение мощности жилого дома г.Няндома ул.Щетинина дом 35</t>
  </si>
  <si>
    <t>33ф 30.07.21.</t>
  </si>
  <si>
    <t>Юшманова Е.В.</t>
  </si>
  <si>
    <t>Жилой дом  г. Няндома, в 180 м.с-з д.61 по ул. Ген. Ковырзина</t>
  </si>
  <si>
    <t>38ф 23.08.21.</t>
  </si>
  <si>
    <t>Дьячков Г.М.</t>
  </si>
  <si>
    <t>Объединение гаражных боксов г.Няндома ул.Фадееева д.8а стр.3</t>
  </si>
  <si>
    <t>49ф 21.06.22.</t>
  </si>
  <si>
    <t>Управление строительства, архитектуры и ЖКХ администрации муниципального образования "Няндомский муниципальный район"</t>
  </si>
  <si>
    <t>Канализационная насосная станция г.Няндома ул.Севастьянова</t>
  </si>
  <si>
    <t>15ю 24.08.22.</t>
  </si>
  <si>
    <t xml:space="preserve">Счетчик электроэнергии трехфазный "ФОБОС 3Т" 230В 5 (10) А IQORL-А трансформаторного включения по току                                                              </t>
  </si>
  <si>
    <t>ИП Пошляков И.Е.</t>
  </si>
  <si>
    <t>Рубильная машина г.Няндома ул.Индустриальная дом 4</t>
  </si>
  <si>
    <t>14ю 30.06.22.</t>
  </si>
  <si>
    <t>Счетчик электроэнергии трехфазный ФОБОС 3 "СПЛИТ" 230В 5(100) А IQOLS-C (двухтарифный  с реле)</t>
  </si>
  <si>
    <t>Бартинов С.Н.</t>
  </si>
  <si>
    <t>Увеличение мощности жилого дома г.Няндома ул.Ломоносова дом 14</t>
  </si>
  <si>
    <t>41ф 30.05.22.</t>
  </si>
  <si>
    <t>Счетчик электроэнергии однофазный ФОБОС 1  230В 5(80) А IQOLМ(1)-C (лайт)</t>
  </si>
  <si>
    <t>Молдован В.И.</t>
  </si>
  <si>
    <t>Квартира жилого дома г.Няндома ул.Горького дом 83 кв.1</t>
  </si>
  <si>
    <t>6ф 22.03.22.</t>
  </si>
  <si>
    <t>36ю 22.12.21.</t>
  </si>
  <si>
    <t>Панфилова А.В.</t>
  </si>
  <si>
    <t>Дачный домик  г. Няндома, мкр. Каргополь-2, в 704 м.</t>
  </si>
  <si>
    <t>31ф 19.05.22.</t>
  </si>
  <si>
    <t>Григорьева И.В.</t>
  </si>
  <si>
    <t>Увеличение мощности жилого дома г.Няндома, ул. Холмогорская, д.19а</t>
  </si>
  <si>
    <t>9ф 13.04.21.</t>
  </si>
  <si>
    <t>Серова Н.А.</t>
  </si>
  <si>
    <t>Увеличение мощности жилого дома  г.Няндома, ул. Весенняя, д.11</t>
  </si>
  <si>
    <t>16ф 18.04.22.</t>
  </si>
  <si>
    <t>Овсянкина Ю.А.</t>
  </si>
  <si>
    <t>Увеличение мощности жилого дома г.Няндома ул.Полевая дом 5</t>
  </si>
  <si>
    <t>45ф 17.09.21.</t>
  </si>
  <si>
    <t>13ф 11.04.22.</t>
  </si>
  <si>
    <t>Счетчик электроэнергии однофазный ФОБОС 1 "СПЛИТ" 230В 5(80) А IQOLS-C (двухтарифный  с реле)</t>
  </si>
  <si>
    <t>Моисеев С.Н.</t>
  </si>
  <si>
    <t>Гараж  г. Няндома, в 15 м. ю-в д.12 по пер. Клубный</t>
  </si>
  <si>
    <t>33ф 20.05.22.</t>
  </si>
  <si>
    <t>Заковоротний Ю.И.</t>
  </si>
  <si>
    <t>Увеличение мощности жилого дома г.Няндома ул.Горького дом 30</t>
  </si>
  <si>
    <t>7ф 23.03.22.</t>
  </si>
  <si>
    <t>Гараж на 10 боксов г.Няндома ул.Фадеева д.8а стр.6</t>
  </si>
  <si>
    <t>21ф 29.04.22.</t>
  </si>
  <si>
    <t>Гнатенко Ж.В.</t>
  </si>
  <si>
    <t>Жилой дом г. Няндома, ул. Киевская, д.3а</t>
  </si>
  <si>
    <t>23ф 06.05.22.</t>
  </si>
  <si>
    <t>Борыгина Р.И.</t>
  </si>
  <si>
    <t>Объединение гаражных боксов г.Няндома ул.Фадеева дом 8а стр.2</t>
  </si>
  <si>
    <t>26ф 13.05.22.</t>
  </si>
  <si>
    <t>Сивков Д.В.</t>
  </si>
  <si>
    <t>Увеличение мощности жилого дома г.Няндома пер.Безымянный дом 8</t>
  </si>
  <si>
    <t>59ф 30.06.22.</t>
  </si>
  <si>
    <t>Ступак А.А.</t>
  </si>
  <si>
    <t>Увеличение мощности жилого дома г.Няндома ул.Щетинина дом 48</t>
  </si>
  <si>
    <t>57ф 30.06.22.</t>
  </si>
  <si>
    <t>ООО "Строитель-монтажное управление"</t>
  </si>
  <si>
    <t>Строительная площадка котельной 203  в 95 м. сев.-вос. Д.61 по ул. Ген. Ковырзина</t>
  </si>
  <si>
    <t>16ю 24.08.22.</t>
  </si>
  <si>
    <t>Иванова Т.Я.</t>
  </si>
  <si>
    <t>Увеличение мощности жилого дома  г.Няндома, ул. Шевченко, кад. №29:12:010213:370</t>
  </si>
  <si>
    <t>3ф 18.02.22.</t>
  </si>
  <si>
    <t>Дергаев М.А.</t>
  </si>
  <si>
    <t>Увеличение мощности жилого дома г.Няндома ул.Транспортная дом 52</t>
  </si>
  <si>
    <t>50ф 21.06.22.</t>
  </si>
  <si>
    <t>Ряшко Н.М.</t>
  </si>
  <si>
    <t>Жилой дом   г. Няндома, ул. Светлая, д.6</t>
  </si>
  <si>
    <t>39ф 23.08.21.</t>
  </si>
  <si>
    <t>Кобылко А.Н.</t>
  </si>
  <si>
    <t>Увеличение мощности жилого дома г.Няндома ул.Левченко дом 14</t>
  </si>
  <si>
    <t>12ф 05.04.22.</t>
  </si>
  <si>
    <t>Чапурин А.В.</t>
  </si>
  <si>
    <t>Гараж по ремонту легковых автомобилей г.Няндома ул.Загородная дом 2 стр.1</t>
  </si>
  <si>
    <t>4ф 25.02.22.</t>
  </si>
  <si>
    <t>Кобыленко Л.В.</t>
  </si>
  <si>
    <t>Гараж  г. Няндома, ул. Каменная, д.2, стр.2, бокс.18</t>
  </si>
  <si>
    <t>30ф 16.05.22.</t>
  </si>
  <si>
    <t>Шелгинских Ф.Н.</t>
  </si>
  <si>
    <t xml:space="preserve">Увеличение мощности жилого дома г.Няндома ул.Транспортная дом 5 </t>
  </si>
  <si>
    <t>36ф 26.05.22.</t>
  </si>
  <si>
    <t>Счетчик Меркурий 208 ART 2-02 (D) POWF 08 (lic)</t>
  </si>
  <si>
    <t>Сопочкина Г.И.</t>
  </si>
  <si>
    <t>Хозяйственная постройкаг. Няндома, мк. Каргополь-2, в 390 м. с-з д.13 по ул. Спортивная</t>
  </si>
  <si>
    <t>20ф 29.04.22.</t>
  </si>
  <si>
    <t>ИП Классен А.В.</t>
  </si>
  <si>
    <t>Производственное здание (Служебно-вспомогательный корпус) г.Няндома ул.Южная дом 12</t>
  </si>
  <si>
    <t>12ю 28.06.22.</t>
  </si>
  <si>
    <t>Соцков С.А.</t>
  </si>
  <si>
    <r>
      <t>Жилой дом  г. Няндома, ул. Красноармейская, д.12</t>
    </r>
    <r>
      <rPr>
        <sz val="8"/>
        <rFont val="Times New Roman"/>
        <family val="1"/>
      </rPr>
      <t>б</t>
    </r>
  </si>
  <si>
    <t>22ф 23.06.21.</t>
  </si>
  <si>
    <t>32ф 10.07.20.</t>
  </si>
  <si>
    <t>Савин Н.Л.</t>
  </si>
  <si>
    <t>Гараж  г. Няндома, мкр. Каргополь-2, в 210 м. юго-западнее д.1а по ул. Школьная</t>
  </si>
  <si>
    <t>24ф 11.05.22.</t>
  </si>
  <si>
    <t>Гатковская Л.И.</t>
  </si>
  <si>
    <t>Увеличение мощности жилого дома г.Няндома ул.Полева дом 19</t>
  </si>
  <si>
    <t>60ф 30.06.22.</t>
  </si>
  <si>
    <t>Да (соц. защищенные физ. лица до 15 кВт)</t>
  </si>
  <si>
    <t>Рогов А.В.</t>
  </si>
  <si>
    <t>Объединение гаражных боксов г. Няндома, ул. Гаражная, д.1, стр.41 б</t>
  </si>
  <si>
    <t>76ф 07.11.22.</t>
  </si>
  <si>
    <t>Синьковский А.О.</t>
  </si>
  <si>
    <t>Увеличение мощности жилого дома г.Няндома пер.Бабушкина дом 11</t>
  </si>
  <si>
    <t>53ф 15.11.21.</t>
  </si>
  <si>
    <t>Ступак В.В.</t>
  </si>
  <si>
    <t>Гараж  г. Няндома, ул. Фадеева, за д.10</t>
  </si>
  <si>
    <t>56ф 30.06.22.</t>
  </si>
  <si>
    <t xml:space="preserve">Счетчик электроэнергии трехфазный "ФОБОС 3" 230В 5 (100) А IQORLМ-D                                                              </t>
  </si>
  <si>
    <t>18ф 21.04.22.</t>
  </si>
  <si>
    <t>Старикова Н.А.</t>
  </si>
  <si>
    <t>Увеличение мощности жилого дома г.Няндома ул.Плесецкая дом 7</t>
  </si>
  <si>
    <t>46ф 09.06.22.</t>
  </si>
  <si>
    <t>1ф 18.01.22.</t>
  </si>
  <si>
    <t>19ю 28.10.22.</t>
  </si>
  <si>
    <t>Дергач.Е.В.</t>
  </si>
  <si>
    <t>Увеличение мощности квартиры жилого дома г.Няндома ул.Первомайская дом 33 кв.3</t>
  </si>
  <si>
    <t>19ф 21.04.22.</t>
  </si>
  <si>
    <t>Увеличение мощности жилого дома г.Няндома ул.М.Горбача дом 13</t>
  </si>
  <si>
    <t>52ф 29.10.21.</t>
  </si>
  <si>
    <t>Ревенко А.П.</t>
  </si>
  <si>
    <t>Увеличение мощности жилого дома г.Няндома ул.Первомайская дом 35</t>
  </si>
  <si>
    <t>43ф 30.05.22.</t>
  </si>
  <si>
    <t>Бабкин И.Ю.</t>
  </si>
  <si>
    <t>Увеличение мощности жилого дома г.Няндома ул.Володарского дом 6</t>
  </si>
  <si>
    <t>63ф 30.06.22.</t>
  </si>
  <si>
    <t>Лупандина Н.М.</t>
  </si>
  <si>
    <t>Жилой дом  г. Няндома, ул. Шевченко, д.9</t>
  </si>
  <si>
    <t>44ф 03.06.22.</t>
  </si>
  <si>
    <t>Ибрагимова Т.Г. к</t>
  </si>
  <si>
    <t>Жилой дом  г. Няндома, ул. Вокзальная, д.43</t>
  </si>
  <si>
    <t>44ф 03.09.21.</t>
  </si>
  <si>
    <t>ООО "Паритет"</t>
  </si>
  <si>
    <t>Увеличение мощности производственной базы г.Няндома ул.Индустриальная дом 4</t>
  </si>
  <si>
    <t>6ю 18.04.22.</t>
  </si>
  <si>
    <t>Железнодорожный тупик  г. Няндома,  ул. Индустриальная, д.4а, сооружение 1</t>
  </si>
  <si>
    <t>32ю 26.10.21.</t>
  </si>
  <si>
    <t>Темченко Д.В.</t>
  </si>
  <si>
    <t>Увеличение мощности жилого дома г.Няндома ул.Светлая дом 17</t>
  </si>
  <si>
    <t>48ф 10.06.22.</t>
  </si>
  <si>
    <t>Юзва А.П.</t>
  </si>
  <si>
    <t>Увеличение мощности жилого дома г.Няндома ул.Заводская дом 5</t>
  </si>
  <si>
    <t>58ф 03.12.21.</t>
  </si>
  <si>
    <t>Мосейчук Д.В.</t>
  </si>
  <si>
    <t>Увеличение мощности жилого дома г.Няндома ул.Свободы дом 37</t>
  </si>
  <si>
    <t>62ф 30.06.22.</t>
  </si>
  <si>
    <t>22ф 05.05.22.</t>
  </si>
  <si>
    <t>Дьячкова В.А.</t>
  </si>
  <si>
    <t>Увеличение мощности жилого дома г.Няндома ул.Кедрова дом 13а</t>
  </si>
  <si>
    <t>6ф 26.03.21.</t>
  </si>
  <si>
    <t>Фокин А.М</t>
  </si>
  <si>
    <t>Увеличение мощности квартиры жилого дома г.Няндома ул.Загородная дом 11 кв.2</t>
  </si>
  <si>
    <t>28ф 05.07.21.</t>
  </si>
  <si>
    <t>55ф 28.06.22.</t>
  </si>
  <si>
    <t>Езопихина В.В.</t>
  </si>
  <si>
    <t>Увеличение мощности жилого дома г.Няндома ул.Свободы дом 57Б</t>
  </si>
  <si>
    <t>58ф 03.07.22.</t>
  </si>
  <si>
    <t>Денисов Н.Д.</t>
  </si>
  <si>
    <t>Объединение гаражных боксов г. Няндома, ул. Фадеева, д.8а, стр.13</t>
  </si>
  <si>
    <t>72ф 25.10.22.</t>
  </si>
  <si>
    <t>ГУ-ОПФР по Архангельской области и НАО</t>
  </si>
  <si>
    <t>Здание ГУ-ОПФР г.Няндома ул.Фадеева дом 2в</t>
  </si>
  <si>
    <t>б/н 26.01.2022</t>
  </si>
  <si>
    <t>Счетчик 1 фазный Меркурий 206 N (5-60) многотарифный</t>
  </si>
  <si>
    <t>Чапурина Ю.С.</t>
  </si>
  <si>
    <t>Квартира г.Няндома ул.Свободы дом 47а кв.2</t>
  </si>
  <si>
    <t>Счетчик эл. ЦЭ2726А А1S RF 5/60 WO3 ZMO ext (lic)</t>
  </si>
  <si>
    <t>Пиракова А.А.</t>
  </si>
  <si>
    <t>Квартира Няндом.р-н, п.Шестиозер ский ул.Школьная дом 5в кв.6</t>
  </si>
  <si>
    <t>б/н 14.02.2022</t>
  </si>
  <si>
    <t>Трохов Е.Н.</t>
  </si>
  <si>
    <t>Жилой дом г.Няндома ул.Кедрова дом 9</t>
  </si>
  <si>
    <t>ПОУ "Нян.АШ ДОСААФ России"</t>
  </si>
  <si>
    <t>Административное здание г.Няндома ул.Красноармейская дом 57б</t>
  </si>
  <si>
    <t>б/н 22.02.2022</t>
  </si>
  <si>
    <t>Счетчик электроэнергии однофазный ФОБОС 1 "СПЛИТ" 230В 5(80) А IQOL-C (однофазный с реле)</t>
  </si>
  <si>
    <t>Малыгина Н.А.</t>
  </si>
  <si>
    <t>Жилой дом г.Няндома ул.Дзержинского дом 3</t>
  </si>
  <si>
    <t>б/н 21.03.2022</t>
  </si>
  <si>
    <t>Забалуева Т.В.</t>
  </si>
  <si>
    <t>Жилой дом г.Няндома ул.60 лет Октября дом 36</t>
  </si>
  <si>
    <t>б/н 08.04.2022</t>
  </si>
  <si>
    <t>Счетчик однофазный СЕ 101 R5 145 М6 (5-60 А) Счетчик (8)</t>
  </si>
  <si>
    <t>Щетнев Д.А.</t>
  </si>
  <si>
    <t>Кооперативные гаражи бокс № 12 г.Няндома ул.Южная</t>
  </si>
  <si>
    <t>б/н 28.03.2022</t>
  </si>
  <si>
    <t xml:space="preserve">Галюк Н.М. </t>
  </si>
  <si>
    <t>Жилой дом г.Няндома пер.Безымянный дом 5</t>
  </si>
  <si>
    <t>б/н 04.05.2022</t>
  </si>
  <si>
    <t>Жилой дом г.Няндома ул.Промысловая дом 21</t>
  </si>
  <si>
    <t>б/н 10.03.2022</t>
  </si>
  <si>
    <t>Хохлов Д.Л.</t>
  </si>
  <si>
    <t>Жилой дом г.Няндома ул.Пушкина дом 12</t>
  </si>
  <si>
    <t>б/н 23.03.2022</t>
  </si>
  <si>
    <t xml:space="preserve">Счетчик электроэнергии однофазный ФОБОС 1  230В 5(80) А IQOL(1)-C (лпйт)                        </t>
  </si>
  <si>
    <t>Трапезникова Е.Н.</t>
  </si>
  <si>
    <t>Квартира г.Няндома ул. Первомайская дом 69 кв.2</t>
  </si>
  <si>
    <t>б/н 17.09.2021</t>
  </si>
  <si>
    <t>Токарев Н.М.</t>
  </si>
  <si>
    <t>Жилой дом г.Няндома ул.Транспортная дом 13</t>
  </si>
  <si>
    <t>б/н 16.06.2022</t>
  </si>
  <si>
    <t xml:space="preserve">Буркова О.Н </t>
  </si>
  <si>
    <t>Жилой дом г.Няндома пер.Безымянный дом 1</t>
  </si>
  <si>
    <t>б/н 11.05.2022</t>
  </si>
  <si>
    <t>Катанов С.Р.</t>
  </si>
  <si>
    <t>Жилой дом г.Няндома ул.Горького дом 31</t>
  </si>
  <si>
    <t>б/н 17.05.2022</t>
  </si>
  <si>
    <t>Онухина Т.В.</t>
  </si>
  <si>
    <t>Жилой дом г.Няндома ул.Промысловая дом 6</t>
  </si>
  <si>
    <t>б/н 14.06.2022</t>
  </si>
  <si>
    <t>Выключатель автоматический двухполюсной 25А с ВА 47-29 С 4,5 кА</t>
  </si>
  <si>
    <t>Артемова А.И.</t>
  </si>
  <si>
    <t>Квартира г.Няндома пер.Бульварный дом 14 кв.1</t>
  </si>
  <si>
    <t>б/н 08.08.2022</t>
  </si>
  <si>
    <t>Бардинов А.В.</t>
  </si>
  <si>
    <t>Жилой дом г.Няндома ул.Сосновая дом 6</t>
  </si>
  <si>
    <t>б/н 25.04.2022</t>
  </si>
  <si>
    <t>Аликин Д.И.</t>
  </si>
  <si>
    <t>Жилой дом г.Няндома ул.К.Маркса дом 29</t>
  </si>
  <si>
    <t>б/н 11.04.2022</t>
  </si>
  <si>
    <t>Счетчик эл.ЦЭ2726А A1S RF 5/60 W03 ZM08 ext (lic)</t>
  </si>
  <si>
    <t>Волошин М.С.</t>
  </si>
  <si>
    <t>Квартира Нянд.р-н ст.Полоха ул.Советская дом 8 кв.3</t>
  </si>
  <si>
    <t>б/н 11.08.2022</t>
  </si>
  <si>
    <t xml:space="preserve">Счетчик электроэнергии однофазный ФОБОС 1  230В 5(80) А IQOLМ(1)-C (лпйт)                        </t>
  </si>
  <si>
    <t>Управление стро-ва, арх.и ЖКХ</t>
  </si>
  <si>
    <t>Уличное освещение ул.Фадеева ТП № 89</t>
  </si>
  <si>
    <t>б/н 26.08.2022</t>
  </si>
  <si>
    <t>Чапурина Т.А.</t>
  </si>
  <si>
    <t>Кооперативные гаражи бокс № 41а г.Няндома ул.Южная</t>
  </si>
  <si>
    <t>б/н 22.08.2022</t>
  </si>
  <si>
    <t>Вороной Е.М.</t>
  </si>
  <si>
    <t>Жилой дом .Няндома ул.Холмогорская дом 22</t>
  </si>
  <si>
    <t>б/н 24.08.2022</t>
  </si>
  <si>
    <t>Пиликин О.Г.</t>
  </si>
  <si>
    <t>Жилой дом г.Няндома ул.Володарского дом 29</t>
  </si>
  <si>
    <t>Передельский П.Г.</t>
  </si>
  <si>
    <t>Квартира г.Няндома ул.М.Горбача дом 45 кв.1</t>
  </si>
  <si>
    <t>Триханин Н.В.</t>
  </si>
  <si>
    <t>Жилой дом г.Няндома ул.Холмогорская дом 3</t>
  </si>
  <si>
    <t>б/н 28.09.2022</t>
  </si>
  <si>
    <t>Бардинов А.Е.</t>
  </si>
  <si>
    <t>Жилой дом г.Няндома ул.Восточная дом 10а</t>
  </si>
  <si>
    <t>б/н 09.06.2022</t>
  </si>
  <si>
    <t>Осипова Т.И.</t>
  </si>
  <si>
    <t>Жилой дом г.Няндома ул.Щетинина дом 33</t>
  </si>
  <si>
    <t>б/н 20.09.2022</t>
  </si>
  <si>
    <t>Юрьева Н.С.</t>
  </si>
  <si>
    <t>Жилой дом г.Няндома ул.Киевская дом 3</t>
  </si>
  <si>
    <t>б/н 30.08.2022</t>
  </si>
  <si>
    <t>Уличное освещение ул.П.Морозова,Октябрьска,Транспортная,Бабушкина,М.Горбача,Горького,Куйбышева, ТП № 21</t>
  </si>
  <si>
    <t>б/н 07.09.2022</t>
  </si>
  <si>
    <t>Истомин А.А.</t>
  </si>
  <si>
    <t xml:space="preserve">Жилой дом г.Няндома ул.Тульская дом 31б, ТП № 95 </t>
  </si>
  <si>
    <t>б/н 15.09.2022</t>
  </si>
  <si>
    <t>Ануфриева Н.С.</t>
  </si>
  <si>
    <t>Квартира г.Няндома ул.Красноармейская дом 85 кв.1</t>
  </si>
  <si>
    <t>б/н 07.10.2022</t>
  </si>
  <si>
    <t>б/н 11.10.2022</t>
  </si>
  <si>
    <t>Трансформатор тока ТТИ-А 150/5А 5ВА класс 0,5 ИЭК (ITT 10-2-05-0150)</t>
  </si>
  <si>
    <t>ИП Дракунов О.Л.</t>
  </si>
  <si>
    <t>Магазин-гостиница "Ростов" г.Няндома ул.Урицкого дом 7</t>
  </si>
  <si>
    <t>б/н 06.10.2022</t>
  </si>
  <si>
    <t>Трансформатор тока ТТИ-30 200/5А 5ВА без шины класс точности 0,5</t>
  </si>
  <si>
    <t>ОАО "РЖД"- СП "Трансэнерго"</t>
  </si>
  <si>
    <t>Групповая котельная ввод № 1 г.Няндома ул.Леваневского дом 45а</t>
  </si>
  <si>
    <t>б/н 19.09.2022</t>
  </si>
  <si>
    <t>Групповая котельная ввод № 2 г.Няндома ул.Леваневского дом 45а</t>
  </si>
  <si>
    <t>Оборина Е.В.</t>
  </si>
  <si>
    <t>Квартира г.Няндома ул.Приозерная дом 19а кв.3</t>
  </si>
  <si>
    <t>б/н 21.10.2022</t>
  </si>
  <si>
    <t>Попова С.М.</t>
  </si>
  <si>
    <t>Жилой дом г.Няндома ул.Киевская дом 7</t>
  </si>
  <si>
    <t xml:space="preserve">Трансформатор тока ТТИ-А 150/5А 5ВА класс 0,5 ИЭК </t>
  </si>
  <si>
    <t>ООО "Няндомская вода"</t>
  </si>
  <si>
    <t>РУ-0,4кВ КТП № 21 "Скважина" г.Няндома ул.Индустриальная</t>
  </si>
  <si>
    <t>б/н 14.12.2022</t>
  </si>
  <si>
    <t>Жилой дом г.Няндома пер.Карасовский дом 4а</t>
  </si>
  <si>
    <t>б/н 21.12.2022</t>
  </si>
  <si>
    <t>с   трансформатора тока</t>
  </si>
  <si>
    <t>с    трансформатора тока</t>
  </si>
  <si>
    <t>56ф 23.11.21.</t>
  </si>
  <si>
    <t>Шевелева Л.В.</t>
  </si>
  <si>
    <t>Жилой дом Няндомский р-он ст.Зеленый ул.Железнодорожная дом 4</t>
  </si>
  <si>
    <t xml:space="preserve">Расходы  на выполнение мероприятий по технологическому присоединению, предусмотренным подпунктами "а" и "в"  пункта 16 Методических указаний по определению размера платы за технологическое присоединение к электрическим сетям по МП "Горэлектросеть" МО "Няндомское" за  2020, 2021, 2022 годы </t>
  </si>
  <si>
    <t xml:space="preserve">Расчет фактических расходов на выполнение мероприятий по технологическому присоединению, предусмотренных поппунктами "а" и "в" пункта 16 Методических указаний по определению размера платы за технологическое присоединение к электрическим сетям по МП "Горэлектросеть" МО "Няндомское" за  2020, 2021, 2022 годы  </t>
  </si>
  <si>
    <t>Приложение № 2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</si>
  <si>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</si>
  <si>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</si>
  <si>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</si>
  <si>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</si>
  <si>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</si>
  <si>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>МП "Горэлектросеть" МО "Няндомское"</t>
  </si>
  <si>
    <t>1. Полное наименование: Муниципальное предприятие "Горэлектросеть" муниципального</t>
  </si>
  <si>
    <t xml:space="preserve">                                              образования "Няндомское"                                </t>
  </si>
  <si>
    <t>2. Сокращенное наименование:</t>
  </si>
  <si>
    <t xml:space="preserve">3. Место нахождения: </t>
  </si>
  <si>
    <t>Архангельская область г.Няндома ул.Ленина дом 51</t>
  </si>
  <si>
    <t xml:space="preserve">4. Адрес юридического лица: </t>
  </si>
  <si>
    <t>5. ИНН:</t>
  </si>
  <si>
    <t xml:space="preserve">6. КПП: </t>
  </si>
  <si>
    <t xml:space="preserve">7. Ф.И.О. руководителя: </t>
  </si>
  <si>
    <t>Добрынинский Евгений Юрьевич</t>
  </si>
  <si>
    <t xml:space="preserve">8. Адрес электронной почты: </t>
  </si>
  <si>
    <t>ngorset@yandex.ru</t>
  </si>
  <si>
    <t xml:space="preserve">9. Контактный телефон: </t>
  </si>
  <si>
    <t>(818-38) 6-14-45</t>
  </si>
  <si>
    <t xml:space="preserve">10. Факс: </t>
  </si>
  <si>
    <t>(818-38) 6-16-62</t>
  </si>
  <si>
    <t xml:space="preserve">МП "Горэлектросеть" МО "Няндомское" 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</si>
  <si>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</si>
  <si>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</si>
  <si>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</si>
  <si>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</si>
  <si>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1.</t>
  </si>
  <si>
    <t>Строительство пунктов секционирования (распределенных пунктов)</t>
  </si>
  <si>
    <t>-</t>
  </si>
  <si>
    <t>2.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</si>
  <si>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</si>
  <si>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</si>
  <si>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</si>
  <si>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</si>
  <si>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</si>
  <si>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</si>
  <si>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</si>
  <si>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</si>
  <si>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</si>
  <si>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</si>
  <si>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</si>
  <si>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</si>
  <si>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</si>
  <si>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</si>
  <si>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</si>
  <si>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</si>
  <si>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</si>
  <si>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</si>
  <si>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</si>
  <si>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</si>
  <si>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</si>
  <si>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</si>
  <si>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</si>
  <si>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</si>
  <si>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</si>
  <si>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</si>
  <si>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Приложение № 5</t>
  </si>
  <si>
    <t>Количество заявок
(штук)</t>
  </si>
  <si>
    <t>Максимальная мощность
(кВт)</t>
  </si>
  <si>
    <t>Территории городских населенных пунктов</t>
  </si>
  <si>
    <t>№
п/п</t>
  </si>
  <si>
    <t>Наименование мероприятий</t>
  </si>
  <si>
    <t>Информация для расчета стандартизированной тарифной ставки С1</t>
  </si>
  <si>
    <t>Расходы
согласно
приложению 3
по каждому
мероприятию</t>
  </si>
  <si>
    <t>Количество
технологических
присоединений</t>
  </si>
  <si>
    <t xml:space="preserve">Расходы
на одно
присоединение </t>
  </si>
  <si>
    <t>(шт.)</t>
  </si>
  <si>
    <t>(кВт)</t>
  </si>
  <si>
    <t>год, данные за предыдущий период регулирования (n-2)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</si>
  <si>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</si>
  <si>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</si>
  <si>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год, данные за год (n-3), предшествующий предыдущему периоду регулирования</t>
  </si>
  <si>
    <t>тыс. руб.</t>
  </si>
  <si>
    <t>№ п/п</t>
  </si>
  <si>
    <t>Показатели</t>
  </si>
  <si>
    <t>Расходы на выполнение мероприятий по технологическому присоединению, 
не связанных со строительством объектов электросетевого хозяйства</t>
  </si>
  <si>
    <t xml:space="preserve">Расходы на подготовку и выдачу сетевой организацией технических условий заявителю </t>
  </si>
  <si>
    <t>Расходы на проверку сетевой организацией выполнения заявителем технических условий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</si>
  <si>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</si>
  <si>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</si>
  <si>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</si>
  <si>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</si>
  <si>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</si>
  <si>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</si>
  <si>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</si>
  <si>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</si>
  <si>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</si>
  <si>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</si>
  <si>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</si>
  <si>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</si>
  <si>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</si>
  <si>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</si>
  <si>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</si>
  <si>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</si>
  <si>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</si>
  <si>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</si>
  <si>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</si>
  <si>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</si>
  <si>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</si>
  <si>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</si>
  <si>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</si>
  <si>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</si>
  <si>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</si>
  <si>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</si>
  <si>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</si>
  <si>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</si>
  <si>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</si>
  <si>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</si>
  <si>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</si>
  <si>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</si>
  <si>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</si>
  <si>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</si>
  <si>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</si>
  <si>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1.6.4</t>
  </si>
  <si>
    <t>- денежные выплаты социального характера (по Коллективному договору)</t>
  </si>
  <si>
    <t>Директор_________________________________Добрынинский Е.Ю.</t>
  </si>
  <si>
    <t>Директор______________________________Добрынинский Е.Ю.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</si>
</sst>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00;\-#,##0.000;&quot; &quot;"/>
    <numFmt numFmtId="175" formatCode="#,##0.000_ ;\-#,##0.000\ "/>
    <numFmt numFmtId="176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"/>
      <name val="Times New Roman"/>
      <family val="1"/>
    </font>
    <font>
      <sz val="13"/>
      <name val="Arial Cyr"/>
      <family val="0"/>
    </font>
    <font>
      <sz val="13"/>
      <name val="Tempus Sans ITC"/>
      <family val="5"/>
    </font>
    <font>
      <sz val="10"/>
      <name val="Tempus Sans ITC"/>
      <family val="5"/>
    </font>
    <font>
      <sz val="1"/>
      <name val="Tempus Sans ITC"/>
      <family val="5"/>
    </font>
    <font>
      <u val="single"/>
      <sz val="13"/>
      <color indexed="12"/>
      <name val="Arial Cyr"/>
      <family val="0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0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 horizontal="left" vertical="center" indent="15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indent="13"/>
    </xf>
    <xf numFmtId="0" fontId="9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indent="5"/>
    </xf>
    <xf numFmtId="0" fontId="12" fillId="0" borderId="10" xfId="42" applyBorder="1" applyAlignment="1" applyProtection="1">
      <alignment/>
      <protection/>
    </xf>
    <xf numFmtId="0" fontId="13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top" wrapText="1"/>
    </xf>
    <xf numFmtId="0" fontId="17" fillId="24" borderId="12" xfId="0" applyFont="1" applyFill="1" applyBorder="1" applyAlignment="1">
      <alignment horizontal="left" vertical="center" indent="1"/>
    </xf>
    <xf numFmtId="0" fontId="15" fillId="24" borderId="12" xfId="0" applyFont="1" applyFill="1" applyBorder="1" applyAlignment="1">
      <alignment horizontal="left" vertical="center" indent="1"/>
    </xf>
    <xf numFmtId="0" fontId="15" fillId="24" borderId="12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174" fontId="18" fillId="0" borderId="12" xfId="0" applyNumberFormat="1" applyFont="1" applyFill="1" applyBorder="1" applyAlignment="1">
      <alignment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173" fontId="18" fillId="0" borderId="12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0" fontId="15" fillId="0" borderId="13" xfId="0" applyFont="1" applyFill="1" applyBorder="1" applyAlignment="1">
      <alignment horizontal="center" vertical="center" wrapText="1"/>
    </xf>
    <xf numFmtId="173" fontId="15" fillId="24" borderId="12" xfId="0" applyNumberFormat="1" applyFont="1" applyFill="1" applyBorder="1" applyAlignment="1">
      <alignment horizontal="center" vertical="center" wrapText="1"/>
    </xf>
    <xf numFmtId="172" fontId="15" fillId="24" borderId="12" xfId="0" applyNumberFormat="1" applyFont="1" applyFill="1" applyBorder="1" applyAlignment="1">
      <alignment horizontal="center" vertical="center" wrapText="1"/>
    </xf>
    <xf numFmtId="2" fontId="15" fillId="2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 vertical="top"/>
    </xf>
    <xf numFmtId="0" fontId="2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vertical="center" wrapText="1"/>
    </xf>
    <xf numFmtId="49" fontId="21" fillId="24" borderId="12" xfId="0" applyNumberFormat="1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14" fontId="21" fillId="24" borderId="12" xfId="0" applyNumberFormat="1" applyFont="1" applyFill="1" applyBorder="1" applyAlignment="1">
      <alignment horizontal="center" vertical="center" wrapText="1"/>
    </xf>
    <xf numFmtId="173" fontId="21" fillId="24" borderId="12" xfId="0" applyNumberFormat="1" applyFont="1" applyFill="1" applyBorder="1" applyAlignment="1">
      <alignment horizontal="center" vertical="center" wrapText="1"/>
    </xf>
    <xf numFmtId="172" fontId="21" fillId="24" borderId="12" xfId="0" applyNumberFormat="1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center" vertical="center" wrapText="1"/>
    </xf>
    <xf numFmtId="14" fontId="0" fillId="24" borderId="18" xfId="0" applyNumberFormat="1" applyFont="1" applyFill="1" applyBorder="1" applyAlignment="1">
      <alignment horizontal="center" vertical="center" wrapText="1"/>
    </xf>
    <xf numFmtId="14" fontId="0" fillId="24" borderId="19" xfId="0" applyNumberFormat="1" applyFont="1" applyFill="1" applyBorder="1" applyAlignment="1">
      <alignment horizontal="center" vertical="center" wrapText="1"/>
    </xf>
    <xf numFmtId="14" fontId="0" fillId="24" borderId="15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14" fontId="0" fillId="24" borderId="12" xfId="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14" fontId="0" fillId="24" borderId="16" xfId="0" applyNumberFormat="1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5" fillId="24" borderId="20" xfId="0" applyFont="1" applyFill="1" applyBorder="1" applyAlignment="1">
      <alignment horizontal="left" vertical="center" wrapText="1"/>
    </xf>
    <xf numFmtId="4" fontId="21" fillId="24" borderId="12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4" fontId="22" fillId="24" borderId="12" xfId="0" applyNumberFormat="1" applyFont="1" applyFill="1" applyBorder="1" applyAlignment="1">
      <alignment horizontal="center" vertical="center" wrapText="1"/>
    </xf>
    <xf numFmtId="172" fontId="0" fillId="24" borderId="12" xfId="0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14" fontId="0" fillId="24" borderId="21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172" fontId="0" fillId="24" borderId="13" xfId="0" applyNumberFormat="1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left" vertical="center" wrapText="1"/>
    </xf>
    <xf numFmtId="14" fontId="0" fillId="24" borderId="23" xfId="0" applyNumberFormat="1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72" fontId="0" fillId="24" borderId="2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/>
    </xf>
    <xf numFmtId="14" fontId="21" fillId="24" borderId="12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21" fillId="24" borderId="12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1" fillId="24" borderId="12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2" fontId="21" fillId="24" borderId="12" xfId="0" applyNumberFormat="1" applyFont="1" applyFill="1" applyBorder="1" applyAlignment="1">
      <alignment horizontal="center"/>
    </xf>
    <xf numFmtId="0" fontId="20" fillId="24" borderId="12" xfId="53" applyFont="1" applyFill="1" applyBorder="1" applyAlignment="1">
      <alignment horizontal="left" vertical="center" wrapText="1"/>
      <protection/>
    </xf>
    <xf numFmtId="2" fontId="21" fillId="24" borderId="13" xfId="0" applyNumberFormat="1" applyFont="1" applyFill="1" applyBorder="1" applyAlignment="1">
      <alignment horizontal="center"/>
    </xf>
    <xf numFmtId="0" fontId="43" fillId="24" borderId="12" xfId="0" applyFont="1" applyFill="1" applyBorder="1" applyAlignment="1">
      <alignment horizontal="left" vertical="center" wrapText="1"/>
    </xf>
    <xf numFmtId="2" fontId="21" fillId="24" borderId="12" xfId="0" applyNumberFormat="1" applyFont="1" applyFill="1" applyBorder="1" applyAlignment="1">
      <alignment horizontal="center" vertical="center" wrapText="1"/>
    </xf>
    <xf numFmtId="0" fontId="43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wrapText="1"/>
    </xf>
    <xf numFmtId="0" fontId="21" fillId="24" borderId="15" xfId="0" applyFont="1" applyFill="1" applyBorder="1" applyAlignment="1">
      <alignment horizontal="center" wrapText="1"/>
    </xf>
    <xf numFmtId="0" fontId="15" fillId="24" borderId="15" xfId="0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24" borderId="24" xfId="0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1" fillId="24" borderId="25" xfId="0" applyFont="1" applyFill="1" applyBorder="1" applyAlignment="1">
      <alignment horizontal="center" wrapText="1"/>
    </xf>
    <xf numFmtId="0" fontId="21" fillId="24" borderId="26" xfId="0" applyFont="1" applyFill="1" applyBorder="1" applyAlignment="1">
      <alignment horizontal="center" wrapText="1"/>
    </xf>
    <xf numFmtId="0" fontId="21" fillId="24" borderId="27" xfId="0" applyFont="1" applyFill="1" applyBorder="1" applyAlignment="1">
      <alignment horizontal="center" wrapText="1"/>
    </xf>
    <xf numFmtId="14" fontId="21" fillId="24" borderId="12" xfId="0" applyNumberFormat="1" applyFont="1" applyFill="1" applyBorder="1" applyAlignment="1">
      <alignment horizontal="center" wrapText="1"/>
    </xf>
    <xf numFmtId="14" fontId="21" fillId="24" borderId="15" xfId="0" applyNumberFormat="1" applyFont="1" applyFill="1" applyBorder="1" applyAlignment="1">
      <alignment horizontal="center" wrapText="1"/>
    </xf>
    <xf numFmtId="14" fontId="21" fillId="24" borderId="18" xfId="0" applyNumberFormat="1" applyFont="1" applyFill="1" applyBorder="1" applyAlignment="1">
      <alignment horizontal="center" wrapText="1"/>
    </xf>
    <xf numFmtId="14" fontId="21" fillId="24" borderId="16" xfId="0" applyNumberFormat="1" applyFont="1" applyFill="1" applyBorder="1" applyAlignment="1">
      <alignment horizontal="center" wrapText="1"/>
    </xf>
    <xf numFmtId="14" fontId="21" fillId="24" borderId="21" xfId="0" applyNumberFormat="1" applyFont="1" applyFill="1" applyBorder="1" applyAlignment="1">
      <alignment horizontal="center" wrapText="1"/>
    </xf>
    <xf numFmtId="14" fontId="1" fillId="24" borderId="12" xfId="0" applyNumberFormat="1" applyFont="1" applyFill="1" applyBorder="1" applyAlignment="1">
      <alignment horizontal="center" wrapText="1"/>
    </xf>
    <xf numFmtId="14" fontId="43" fillId="24" borderId="12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21" fillId="24" borderId="24" xfId="0" applyFont="1" applyFill="1" applyBorder="1" applyAlignment="1">
      <alignment horizontal="left" vertical="center" wrapText="1"/>
    </xf>
    <xf numFmtId="0" fontId="21" fillId="24" borderId="24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24" borderId="12" xfId="0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2" fontId="0" fillId="24" borderId="12" xfId="0" applyNumberFormat="1" applyFill="1" applyBorder="1" applyAlignment="1">
      <alignment horizontal="left" vertical="center" wrapText="1"/>
    </xf>
    <xf numFmtId="0" fontId="20" fillId="24" borderId="12" xfId="53" applyFill="1" applyBorder="1" applyAlignment="1">
      <alignment horizontal="left" vertical="center" wrapText="1"/>
      <protection/>
    </xf>
    <xf numFmtId="0" fontId="20" fillId="24" borderId="12" xfId="53" applyFont="1" applyFill="1" applyBorder="1" applyAlignment="1">
      <alignment horizontal="left" vertical="center" wrapText="1"/>
      <protection/>
    </xf>
    <xf numFmtId="0" fontId="20" fillId="24" borderId="13" xfId="0" applyFont="1" applyFill="1" applyBorder="1" applyAlignment="1">
      <alignment horizontal="left" vertical="center" wrapText="1"/>
    </xf>
    <xf numFmtId="0" fontId="44" fillId="24" borderId="12" xfId="0" applyFont="1" applyFill="1" applyBorder="1" applyAlignment="1">
      <alignment horizontal="left" vertical="center" wrapText="1"/>
    </xf>
    <xf numFmtId="0" fontId="45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24" borderId="12" xfId="0" applyFont="1" applyFill="1" applyBorder="1" applyAlignment="1">
      <alignment horizontal="center" vertical="center" wrapText="1"/>
    </xf>
    <xf numFmtId="174" fontId="18" fillId="24" borderId="12" xfId="0" applyNumberFormat="1" applyFont="1" applyFill="1" applyBorder="1" applyAlignment="1">
      <alignment vertical="center" wrapText="1"/>
    </xf>
    <xf numFmtId="173" fontId="18" fillId="24" borderId="12" xfId="0" applyNumberFormat="1" applyFont="1" applyFill="1" applyBorder="1" applyAlignment="1">
      <alignment vertical="center" wrapText="1"/>
    </xf>
    <xf numFmtId="172" fontId="15" fillId="24" borderId="12" xfId="0" applyNumberFormat="1" applyFont="1" applyFill="1" applyBorder="1" applyAlignment="1">
      <alignment horizontal="center" vertical="center" wrapText="1"/>
    </xf>
    <xf numFmtId="173" fontId="15" fillId="24" borderId="12" xfId="0" applyNumberFormat="1" applyFont="1" applyFill="1" applyBorder="1" applyAlignment="1">
      <alignment horizontal="center" vertical="center" wrapText="1"/>
    </xf>
    <xf numFmtId="2" fontId="15" fillId="24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 vertical="top" wrapText="1" indent="1"/>
    </xf>
    <xf numFmtId="176" fontId="1" fillId="0" borderId="12" xfId="0" applyNumberFormat="1" applyFont="1" applyBorder="1" applyAlignment="1">
      <alignment horizontal="center" vertical="top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right" wrapText="1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top"/>
    </xf>
    <xf numFmtId="176" fontId="1" fillId="0" borderId="12" xfId="0" applyNumberFormat="1" applyFont="1" applyBorder="1" applyAlignment="1">
      <alignment horizontal="center" vertical="top"/>
    </xf>
    <xf numFmtId="0" fontId="21" fillId="24" borderId="12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21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&#1056;&#1072;&#1089;&#1095;&#1077;&#1090;%20&#1089;&#1090;&#1086;&#1080;&#1084;&#1086;&#1089;&#1090;&#1080;%20&#1090;&#1077;&#1093;&#1085;&#1086;&#1083;&#1086;&#1075;&#1080;&#1095;&#1077;&#1089;&#1082;&#1086;&#1075;&#1086;%20&#1087;&#1088;&#1080;&#1089;&#1086;&#1077;&#1076;&#1080;&#1085;&#1077;&#1085;&#1080;&#1103;\2023%20&#1075;&#1086;&#1076;\&#1055;&#1088;&#1080;&#1083;&#1086;&#1078;&#1077;&#1085;&#1080;&#1103;%20&#1082;%20&#1079;&#1072;&#1087;&#1088;&#1086;&#1089;&#1091;%20&#1085;&#1072;%202023%20&#1075;&#1086;&#1076;%20&#1089;&#1077;&#1085;&#1090;&#1103;&#1073;&#1088;&#1100;%20(&#1087;&#1086;&#1089;&#108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знаки"/>
      <sheetName val="Строительство"/>
      <sheetName val="Реестр льготных заявителей"/>
      <sheetName val="письмо"/>
    </sheetNames>
    <sheetDataSet>
      <sheetData sheetId="0">
        <row r="2">
          <cell r="I2" t="str">
            <v>0,4 кВ и ниже</v>
          </cell>
          <cell r="J2" t="str">
            <v>0,4 кВ и ниже</v>
          </cell>
          <cell r="K2" t="str">
            <v>0,4 кВ и ниже</v>
          </cell>
          <cell r="L2" t="str">
            <v>6/0,4 кВ</v>
          </cell>
          <cell r="M2" t="str">
            <v>6(10)/0,4 кВ</v>
          </cell>
          <cell r="N2" t="str">
            <v>35/6(10) кВ</v>
          </cell>
          <cell r="P2" t="str">
            <v>Да, до 15 кВт, 3 кат.</v>
          </cell>
          <cell r="Q2" t="str">
            <v>Да (физ. лица до 15 кВт, кроме соц. защищенных)</v>
          </cell>
        </row>
        <row r="3">
          <cell r="B3" t="str">
            <v>деревянные</v>
          </cell>
          <cell r="C3" t="str">
            <v>изолированный провод</v>
          </cell>
          <cell r="D3" t="str">
            <v>медный</v>
          </cell>
          <cell r="E3" t="str">
            <v>до 50 квадратных мм включительно</v>
          </cell>
          <cell r="F3" t="str">
            <v>одноцепные</v>
          </cell>
          <cell r="G3" t="str">
            <v>металлические опоры, за исключением многогранных</v>
          </cell>
          <cell r="I3" t="str">
            <v>1-20 кВ</v>
          </cell>
          <cell r="J3" t="str">
            <v>1-10 кВ</v>
          </cell>
          <cell r="K3" t="str">
            <v>1-20 кВ</v>
          </cell>
          <cell r="L3" t="str">
            <v>10/0,4 кВ</v>
          </cell>
          <cell r="M3" t="str">
            <v>20/0,4 кВ</v>
          </cell>
          <cell r="N3" t="str">
            <v>35/0,4 кВ</v>
          </cell>
          <cell r="P3" t="str">
            <v>Да, до 150 кВт (кроме до 15 кВт, 3 кат.)</v>
          </cell>
          <cell r="Q3" t="str">
            <v>Да (соц. защищенные физ. лица до 15 кВт)</v>
          </cell>
        </row>
        <row r="4">
          <cell r="B4" t="str">
            <v>металлические</v>
          </cell>
          <cell r="C4" t="str">
            <v>неизолированный провод</v>
          </cell>
          <cell r="D4" t="str">
            <v>стальной</v>
          </cell>
          <cell r="E4" t="str">
            <v>от 50 до 100 квадратных мм включительно</v>
          </cell>
          <cell r="F4" t="str">
            <v>двухцепные</v>
          </cell>
          <cell r="G4" t="str">
            <v>многогранные металлические опоры</v>
          </cell>
          <cell r="I4" t="str">
            <v>27,5-60 кВ</v>
          </cell>
          <cell r="J4" t="str">
            <v>15-20 кВ</v>
          </cell>
          <cell r="K4" t="str">
            <v>35 кВ</v>
          </cell>
          <cell r="L4" t="str">
            <v>20/0,4 кВ</v>
          </cell>
          <cell r="N4" t="str">
            <v>110/35 кВ</v>
          </cell>
          <cell r="P4" t="str">
            <v>Нет</v>
          </cell>
          <cell r="Q4" t="str">
            <v>Да (юр. лица до 150 кВт, 0% стоимости ПМ)</v>
          </cell>
        </row>
        <row r="5">
          <cell r="B5" t="str">
            <v>железобетонные</v>
          </cell>
          <cell r="D5" t="str">
            <v>сталеалюминиевый</v>
          </cell>
          <cell r="E5" t="str">
            <v>от 100 до 200 квадратных мм включительно</v>
          </cell>
          <cell r="G5" t="str">
            <v>×</v>
          </cell>
          <cell r="I5" t="str">
            <v>110 кВ и выше</v>
          </cell>
          <cell r="J5" t="str">
            <v>27,5-60 кВ</v>
          </cell>
          <cell r="K5" t="str">
            <v>110 кВ и выше</v>
          </cell>
          <cell r="L5" t="str">
            <v>6/10 (10/6) кВ</v>
          </cell>
          <cell r="N5" t="str">
            <v>110/6(10) кВ</v>
          </cell>
          <cell r="P5" t="str">
            <v>Иной объект инвестиционной программы</v>
          </cell>
          <cell r="Q5" t="str">
            <v>Да (юр. и физ. лица до 150 кВт, 50% стоимости ПМ)</v>
          </cell>
        </row>
        <row r="6">
          <cell r="D6" t="str">
            <v>алюминиевый</v>
          </cell>
          <cell r="E6" t="str">
            <v>от 200 до 500 квадратных мм включительно</v>
          </cell>
          <cell r="J6" t="str">
            <v>110 кВ и выше</v>
          </cell>
          <cell r="L6" t="str">
            <v>10/20 (20/10) кВ</v>
          </cell>
          <cell r="N6" t="str">
            <v>110/35/6(10) кВ</v>
          </cell>
          <cell r="Q6" t="str">
            <v>Нет</v>
          </cell>
        </row>
        <row r="7">
          <cell r="E7" t="str">
            <v>от 500 до 800 квадратных мм включительно</v>
          </cell>
          <cell r="L7" t="str">
            <v>6/20 (20/6) кВ</v>
          </cell>
          <cell r="Q7" t="str">
            <v>Иной объект инвестиционной программы</v>
          </cell>
        </row>
        <row r="8">
          <cell r="E8" t="str">
            <v>свыше 800 квадратных мм</v>
          </cell>
        </row>
        <row r="10">
          <cell r="B10" t="str">
            <v>в траншеях</v>
          </cell>
          <cell r="C10" t="str">
            <v>одножильные</v>
          </cell>
          <cell r="D10" t="str">
            <v>с резиновой или пластмассовой изоляцией</v>
          </cell>
          <cell r="E10" t="str">
            <v>до 50 квадратных мм включительно</v>
          </cell>
          <cell r="F10" t="str">
            <v>один кабель в траншее, канале, туннеле или коллекторе, на галерее или эстакаде, одна труба в скважине</v>
          </cell>
        </row>
        <row r="11">
          <cell r="B11" t="str">
            <v>в блоках</v>
          </cell>
          <cell r="C11" t="str">
            <v>многожильные</v>
          </cell>
          <cell r="D11" t="str">
            <v>с бумажной изоляцией</v>
          </cell>
          <cell r="E11" t="str">
            <v>от 50 до 100 квадратных мм включительно</v>
          </cell>
          <cell r="F11" t="str">
            <v>два кабеля в траншее, канале, туннеле или коллекторе, на галерее или эстакаде, две трубы в скважине</v>
          </cell>
        </row>
        <row r="12">
          <cell r="B12" t="str">
            <v> в каналах</v>
          </cell>
          <cell r="E12" t="str">
            <v>от 100 до 200 квадратных мм включительно</v>
          </cell>
          <cell r="F12" t="str">
            <v>три кабеля в траншее, канале, туннеле или коллекторе, на галерее или эстакаде, три трубы в скважине</v>
          </cell>
        </row>
        <row r="13">
          <cell r="B13" t="str">
            <v>в туннелях и коллекторах</v>
          </cell>
          <cell r="E13" t="str">
            <v>от 200 до 250 квадратных мм включительно</v>
          </cell>
          <cell r="F13" t="str">
            <v>четыре кабеля в траншее, канале, туннеле или коллекторе, на галерее или эстакаде, четыре трубы в скважине</v>
          </cell>
        </row>
        <row r="14">
          <cell r="B14" t="str">
            <v>в галереях и эстакадах</v>
          </cell>
          <cell r="E14" t="str">
            <v>от 250 до 300 квадратных мм включительно</v>
          </cell>
          <cell r="F14" t="str">
            <v>более четырех кабелей в траншее, канале, туннеле или коллекторе, на галерее или эстакаде, более четырех труб в скважине</v>
          </cell>
        </row>
        <row r="15">
          <cell r="B15" t="str">
            <v> горизонтальное наклонное бурение</v>
          </cell>
          <cell r="E15" t="str">
            <v>от 300 до 400 квадратных мм включительно</v>
          </cell>
        </row>
        <row r="16">
          <cell r="B16" t="str">
            <v>подводная прокладка</v>
          </cell>
          <cell r="E16" t="str">
            <v>от 400 до 500 квадратных мм включительно</v>
          </cell>
        </row>
        <row r="17">
          <cell r="E17" t="str">
            <v>от 500 до 800 квадратных мм включительно</v>
          </cell>
        </row>
        <row r="18">
          <cell r="E18" t="str">
            <v>свыше 800 квадратных мм</v>
          </cell>
        </row>
        <row r="20">
          <cell r="B20" t="str">
            <v>реклоузеры</v>
          </cell>
          <cell r="C20" t="str">
            <v>до 100 А включительно</v>
          </cell>
          <cell r="D20" t="str">
            <v>до 5 ячеек включительно в распределительном или переключательном пункте</v>
          </cell>
        </row>
        <row r="21">
          <cell r="B21" t="str">
            <v>линейные разъединители</v>
          </cell>
          <cell r="C21" t="str">
            <v>от 100 до 250 А включительно</v>
          </cell>
          <cell r="D21" t="str">
            <v>от 5 до 10 ячеек включительно в распределительном или переключательном пункте</v>
          </cell>
        </row>
        <row r="22">
          <cell r="B22" t="str">
            <v>выключатели нагрузки, устанавливаемые вне трансформаторных подстанций и распределительных и переключательных пунктов</v>
          </cell>
          <cell r="C22" t="str">
            <v>от 250 до 500 А включительно</v>
          </cell>
          <cell r="D22" t="str">
            <v>от 10 до 15 ячеек включительно в распределительном или переключательном пункте</v>
          </cell>
        </row>
        <row r="23">
          <cell r="B23" t="str">
            <v>распределительные пункты (РП), за исключением комплектных распределительных устройств наружной установки (КРН, КРУН)</v>
          </cell>
          <cell r="C23" t="str">
            <v>от 500 А до 1 000 А включительно</v>
          </cell>
          <cell r="D23" t="str">
            <v>свыше 15 ячеек в распределительном или переключательном пункте</v>
          </cell>
        </row>
        <row r="24">
          <cell r="B24" t="str">
            <v>комплектные распределительные устройства наружной установки (КРН, КРУН)</v>
          </cell>
          <cell r="C24" t="str">
            <v>свыше 1 000 А</v>
          </cell>
          <cell r="D24" t="str">
            <v>×</v>
          </cell>
        </row>
        <row r="25">
          <cell r="B25" t="str">
            <v>переключательные пункты</v>
          </cell>
        </row>
        <row r="27">
          <cell r="B27" t="str">
            <v>однотрансформаторные</v>
          </cell>
          <cell r="C27" t="str">
            <v>до 25 кВА включительно</v>
          </cell>
          <cell r="D27" t="str">
            <v>столбового/мачтового типа</v>
          </cell>
        </row>
        <row r="28">
          <cell r="B28" t="str">
            <v>двухтрансформаторные и более</v>
          </cell>
          <cell r="C28" t="str">
            <v>от 25 до 100 кВА включительно</v>
          </cell>
          <cell r="D28" t="str">
            <v>шкафного или киоскового типа</v>
          </cell>
        </row>
        <row r="29">
          <cell r="C29" t="str">
            <v>от 100 до 250 кВА включительно</v>
          </cell>
          <cell r="D29" t="str">
            <v>блочного типа</v>
          </cell>
        </row>
        <row r="30">
          <cell r="C30" t="str">
            <v>от 250 до 400 кВА включительно</v>
          </cell>
          <cell r="D30" t="str">
            <v>встроенного типа</v>
          </cell>
        </row>
        <row r="31">
          <cell r="C31" t="str">
            <v>от 400 до 630 кВА включительно</v>
          </cell>
        </row>
        <row r="32">
          <cell r="C32" t="str">
            <v>от 630 до 1000 кВА включительно</v>
          </cell>
        </row>
        <row r="33">
          <cell r="C33" t="str">
            <v>от 1000 до 1250 кВА включительно</v>
          </cell>
        </row>
        <row r="34">
          <cell r="C34" t="str">
            <v>от 1250 до 1600 кВА включительно</v>
          </cell>
        </row>
        <row r="35">
          <cell r="C35" t="str">
            <v>от 1600 до 2000 кВА включительно</v>
          </cell>
        </row>
        <row r="36">
          <cell r="C36" t="str">
            <v>от 2000 до 2500 кВА включительно</v>
          </cell>
        </row>
        <row r="37">
          <cell r="C37" t="str">
            <v>от 2500 до 3150 кВА включительно</v>
          </cell>
        </row>
        <row r="38">
          <cell r="C38" t="str">
            <v>от 3150 до 4000 кВА включительно</v>
          </cell>
        </row>
        <row r="39">
          <cell r="C39" t="str">
            <v>свыше 4000 кВА </v>
          </cell>
        </row>
        <row r="41">
          <cell r="B41" t="str">
            <v>однотрансформаторные</v>
          </cell>
          <cell r="C41" t="str">
            <v>до 25 кВА включительно</v>
          </cell>
          <cell r="D41" t="str">
            <v>открытого типа</v>
          </cell>
        </row>
        <row r="42">
          <cell r="B42" t="str">
            <v>двухтрансформаторные и более</v>
          </cell>
          <cell r="C42" t="str">
            <v>от 25 до 100 кВА включительно</v>
          </cell>
          <cell r="D42" t="str">
            <v>закрытого типа</v>
          </cell>
        </row>
        <row r="43">
          <cell r="C43" t="str">
            <v>от 100 до 250 кВА включительно</v>
          </cell>
        </row>
        <row r="44">
          <cell r="C44" t="str">
            <v>от 250 до 400 кВА включительно</v>
          </cell>
        </row>
        <row r="45">
          <cell r="C45" t="str">
            <v>от 400 до 630 кВА включительно</v>
          </cell>
        </row>
        <row r="46">
          <cell r="C46" t="str">
            <v>от 630 до 1000 кВА включительно</v>
          </cell>
        </row>
        <row r="47">
          <cell r="C47" t="str">
            <v>от 1000 до 1250 кВА включительно</v>
          </cell>
        </row>
        <row r="48">
          <cell r="C48" t="str">
            <v>от 1250 до 1600 кВА включительно</v>
          </cell>
        </row>
        <row r="49">
          <cell r="C49" t="str">
            <v>от 1600 до 2000 кВА включительно</v>
          </cell>
        </row>
        <row r="50">
          <cell r="C50" t="str">
            <v>от 2000 до 2500 кВА включительно</v>
          </cell>
        </row>
        <row r="51">
          <cell r="C51" t="str">
            <v>от 2500 до 3150 кВА включительно</v>
          </cell>
        </row>
        <row r="52">
          <cell r="C52" t="str">
            <v>свыше 3150 кВА </v>
          </cell>
        </row>
        <row r="54">
          <cell r="B54" t="str">
            <v>однотрансформаторные</v>
          </cell>
          <cell r="C54" t="str">
            <v>до 6,3 МВА включительно</v>
          </cell>
        </row>
        <row r="55">
          <cell r="B55" t="str">
            <v>двухтрансформаторные и более</v>
          </cell>
          <cell r="C55" t="str">
            <v>от 6,3 до 10 МВА включительно</v>
          </cell>
        </row>
        <row r="56">
          <cell r="C56" t="str">
            <v>от 10 до 16 МВА включительно</v>
          </cell>
        </row>
        <row r="57">
          <cell r="C57" t="str">
            <v>от 16 до 25 МВА включительно</v>
          </cell>
        </row>
        <row r="58">
          <cell r="C58" t="str">
            <v> от 25 до 32 МВА включительно</v>
          </cell>
        </row>
        <row r="59">
          <cell r="C59" t="str">
            <v>от 32 до 40 МВА включительно</v>
          </cell>
        </row>
        <row r="60">
          <cell r="C60" t="str">
            <v>от 40 до 63 МВА включительно</v>
          </cell>
        </row>
        <row r="61">
          <cell r="C61" t="str">
            <v>от 63 до 80 МВА включительно</v>
          </cell>
        </row>
        <row r="62">
          <cell r="C62" t="str">
            <v>от 80 до 100 МВА включительно</v>
          </cell>
        </row>
        <row r="63">
          <cell r="C63" t="str">
            <v>свыше 100 МВА</v>
          </cell>
        </row>
        <row r="65">
          <cell r="B65" t="str">
            <v>однофазный</v>
          </cell>
          <cell r="C65" t="str">
            <v>прямого включения</v>
          </cell>
          <cell r="D65" t="str">
            <v>с трансформатором тока</v>
          </cell>
        </row>
        <row r="66">
          <cell r="B66" t="str">
            <v>трехфазный</v>
          </cell>
          <cell r="C66" t="str">
            <v>полукосвенного включения</v>
          </cell>
          <cell r="D66" t="str">
            <v>без трансформатора тока</v>
          </cell>
        </row>
        <row r="67">
          <cell r="C67" t="str">
            <v>косвенного включения</v>
          </cell>
          <cell r="D67" t="str">
            <v>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orset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4"/>
  <sheetViews>
    <sheetView zoomScalePageLayoutView="0" workbookViewId="0" topLeftCell="A1">
      <selection activeCell="A7" sqref="A7:I7"/>
    </sheetView>
  </sheetViews>
  <sheetFormatPr defaultColWidth="9.00390625" defaultRowHeight="12.75"/>
  <cols>
    <col min="1" max="1" width="26.125" style="0" customWidth="1"/>
    <col min="2" max="2" width="7.00390625" style="0" customWidth="1"/>
    <col min="4" max="4" width="7.375" style="0" customWidth="1"/>
  </cols>
  <sheetData>
    <row r="3" ht="16.5">
      <c r="A3" s="1"/>
    </row>
    <row r="4" spans="1:9" ht="18.75">
      <c r="A4" s="173" t="s">
        <v>1284</v>
      </c>
      <c r="B4" s="173"/>
      <c r="C4" s="173"/>
      <c r="D4" s="173"/>
      <c r="E4" s="173"/>
      <c r="F4" s="173"/>
      <c r="G4" s="173"/>
      <c r="H4" s="173"/>
      <c r="I4" s="173"/>
    </row>
    <row r="5" spans="1:9" ht="18.75">
      <c r="A5" s="173" t="s">
        <v>1285</v>
      </c>
      <c r="B5" s="173"/>
      <c r="C5" s="173"/>
      <c r="D5" s="173"/>
      <c r="E5" s="173"/>
      <c r="F5" s="173"/>
      <c r="G5" s="173"/>
      <c r="H5" s="173"/>
      <c r="I5" s="173"/>
    </row>
    <row r="6" spans="1:9" s="2" customFormat="1" ht="26.25" customHeight="1">
      <c r="A6" s="174" t="s">
        <v>1306</v>
      </c>
      <c r="B6" s="174"/>
      <c r="C6" s="174"/>
      <c r="D6" s="174"/>
      <c r="E6" s="174"/>
      <c r="F6" s="174"/>
      <c r="G6" s="21" t="s">
        <v>1286</v>
      </c>
      <c r="H6" s="22">
        <v>2024</v>
      </c>
      <c r="I6" s="21" t="s">
        <v>1287</v>
      </c>
    </row>
    <row r="7" spans="1:9" s="4" customFormat="1" ht="18" customHeight="1">
      <c r="A7" s="175" t="s">
        <v>1288</v>
      </c>
      <c r="B7" s="175"/>
      <c r="C7" s="175"/>
      <c r="D7" s="175"/>
      <c r="E7" s="175"/>
      <c r="F7" s="175"/>
      <c r="G7" s="175"/>
      <c r="H7" s="175"/>
      <c r="I7" s="175"/>
    </row>
    <row r="8" spans="1:9" s="4" customFormat="1" ht="18" customHeight="1">
      <c r="A8" s="3"/>
      <c r="B8" s="3"/>
      <c r="C8" s="3"/>
      <c r="D8" s="3"/>
      <c r="E8" s="3"/>
      <c r="F8" s="3"/>
      <c r="G8" s="3"/>
      <c r="H8" s="3"/>
      <c r="I8" s="3"/>
    </row>
    <row r="9" spans="1:10" ht="18">
      <c r="A9" s="8" t="s">
        <v>1290</v>
      </c>
      <c r="B9" s="9"/>
      <c r="C9" s="9"/>
      <c r="D9" s="9"/>
      <c r="E9" s="9"/>
      <c r="F9" s="9"/>
      <c r="G9" s="9"/>
      <c r="H9" s="9"/>
      <c r="I9" s="9"/>
      <c r="J9" s="10"/>
    </row>
    <row r="10" spans="1:10" ht="18">
      <c r="A10" s="8" t="s">
        <v>1291</v>
      </c>
      <c r="B10" s="11"/>
      <c r="C10" s="11"/>
      <c r="D10" s="11"/>
      <c r="E10" s="11"/>
      <c r="F10" s="11"/>
      <c r="G10" s="11"/>
      <c r="H10" s="11"/>
      <c r="I10" s="11"/>
      <c r="J10" s="10"/>
    </row>
    <row r="11" spans="1:10" ht="13.5">
      <c r="A11" s="12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8">
      <c r="A12" s="8" t="s">
        <v>1292</v>
      </c>
      <c r="B12" s="10"/>
      <c r="C12" s="13" t="s">
        <v>1289</v>
      </c>
      <c r="D12" s="9"/>
      <c r="E12" s="9"/>
      <c r="F12" s="9"/>
      <c r="G12" s="9"/>
      <c r="H12" s="9"/>
      <c r="I12" s="9"/>
      <c r="J12" s="10"/>
    </row>
    <row r="13" spans="1:10" ht="13.5">
      <c r="A13" s="12"/>
      <c r="B13" s="10"/>
      <c r="C13" s="10"/>
      <c r="D13" s="10"/>
      <c r="E13" s="10"/>
      <c r="F13" s="10"/>
      <c r="G13" s="10"/>
      <c r="H13" s="10"/>
      <c r="I13" s="10"/>
      <c r="J13" s="10"/>
    </row>
    <row r="14" spans="1:10" s="5" customFormat="1" ht="18">
      <c r="A14" s="8" t="s">
        <v>1293</v>
      </c>
      <c r="B14" s="13" t="s">
        <v>1294</v>
      </c>
      <c r="C14" s="13"/>
      <c r="D14" s="13"/>
      <c r="E14" s="13"/>
      <c r="F14" s="13"/>
      <c r="G14" s="13"/>
      <c r="H14" s="13"/>
      <c r="I14" s="13"/>
      <c r="J14" s="14"/>
    </row>
    <row r="15" spans="1:10" s="5" customFormat="1" ht="18">
      <c r="A15" s="15"/>
      <c r="B15" s="14"/>
      <c r="C15" s="14"/>
      <c r="D15" s="14"/>
      <c r="E15" s="14"/>
      <c r="F15" s="14"/>
      <c r="G15" s="14"/>
      <c r="H15" s="14"/>
      <c r="I15" s="14"/>
      <c r="J15" s="14"/>
    </row>
    <row r="16" spans="1:10" s="5" customFormat="1" ht="18">
      <c r="A16" s="8" t="s">
        <v>1295</v>
      </c>
      <c r="B16" s="14"/>
      <c r="C16" s="13" t="s">
        <v>1294</v>
      </c>
      <c r="D16" s="13"/>
      <c r="E16" s="13"/>
      <c r="F16" s="13"/>
      <c r="G16" s="13"/>
      <c r="H16" s="13"/>
      <c r="I16" s="13"/>
      <c r="J16" s="14"/>
    </row>
    <row r="17" spans="1:10" s="5" customFormat="1" ht="18">
      <c r="A17" s="16"/>
      <c r="B17" s="14"/>
      <c r="C17" s="14"/>
      <c r="D17" s="14"/>
      <c r="E17" s="14"/>
      <c r="F17" s="14"/>
      <c r="G17" s="14"/>
      <c r="H17" s="14"/>
      <c r="I17" s="14"/>
      <c r="J17" s="14"/>
    </row>
    <row r="18" spans="1:10" s="5" customFormat="1" ht="18">
      <c r="A18" s="8" t="s">
        <v>1296</v>
      </c>
      <c r="B18" s="172">
        <v>2918000431</v>
      </c>
      <c r="C18" s="172"/>
      <c r="D18" s="172"/>
      <c r="E18" s="13"/>
      <c r="F18" s="13"/>
      <c r="G18" s="13"/>
      <c r="H18" s="13"/>
      <c r="I18" s="13"/>
      <c r="J18" s="14"/>
    </row>
    <row r="19" spans="1:10" s="5" customFormat="1" ht="18">
      <c r="A19" s="17"/>
      <c r="B19" s="14"/>
      <c r="C19" s="14"/>
      <c r="D19" s="14"/>
      <c r="E19" s="14"/>
      <c r="F19" s="14"/>
      <c r="G19" s="14"/>
      <c r="H19" s="14"/>
      <c r="I19" s="14"/>
      <c r="J19" s="14"/>
    </row>
    <row r="20" spans="1:10" s="5" customFormat="1" ht="18">
      <c r="A20" s="8" t="s">
        <v>1297</v>
      </c>
      <c r="B20" s="172">
        <v>291801001</v>
      </c>
      <c r="C20" s="172"/>
      <c r="D20" s="172"/>
      <c r="E20" s="13"/>
      <c r="F20" s="13"/>
      <c r="G20" s="13"/>
      <c r="H20" s="13"/>
      <c r="I20" s="13"/>
      <c r="J20" s="14"/>
    </row>
    <row r="21" spans="1:10" s="5" customFormat="1" ht="18">
      <c r="A21" s="17"/>
      <c r="B21" s="14"/>
      <c r="C21" s="14"/>
      <c r="D21" s="14"/>
      <c r="E21" s="14"/>
      <c r="F21" s="14"/>
      <c r="G21" s="14"/>
      <c r="H21" s="14"/>
      <c r="I21" s="14"/>
      <c r="J21" s="14"/>
    </row>
    <row r="22" spans="1:10" s="5" customFormat="1" ht="18">
      <c r="A22" s="8" t="s">
        <v>1298</v>
      </c>
      <c r="B22" s="13" t="s">
        <v>1299</v>
      </c>
      <c r="C22" s="13"/>
      <c r="D22" s="13"/>
      <c r="E22" s="13"/>
      <c r="F22" s="13"/>
      <c r="G22" s="13"/>
      <c r="H22" s="13"/>
      <c r="I22" s="13"/>
      <c r="J22" s="14"/>
    </row>
    <row r="23" spans="1:10" s="5" customFormat="1" ht="18">
      <c r="A23" s="16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5" customFormat="1" ht="18">
      <c r="A24" s="8" t="s">
        <v>1300</v>
      </c>
      <c r="B24" s="14"/>
      <c r="C24" s="20" t="s">
        <v>1301</v>
      </c>
      <c r="D24" s="13"/>
      <c r="E24" s="13"/>
      <c r="F24" s="13"/>
      <c r="G24" s="13"/>
      <c r="H24" s="13"/>
      <c r="I24" s="13"/>
      <c r="J24" s="14"/>
    </row>
    <row r="25" spans="1:10" s="5" customFormat="1" ht="18">
      <c r="A25" s="16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5" customFormat="1" ht="18">
      <c r="A26" s="8" t="s">
        <v>1302</v>
      </c>
      <c r="B26" s="13" t="s">
        <v>1303</v>
      </c>
      <c r="C26" s="13"/>
      <c r="D26" s="13"/>
      <c r="E26" s="13"/>
      <c r="F26" s="13"/>
      <c r="G26" s="13"/>
      <c r="H26" s="13"/>
      <c r="I26" s="13"/>
      <c r="J26" s="14"/>
    </row>
    <row r="27" spans="1:10" s="5" customFormat="1" ht="18">
      <c r="A27" s="16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7.25" customHeight="1">
      <c r="A28" s="18" t="s">
        <v>1304</v>
      </c>
      <c r="B28" s="13" t="s">
        <v>1305</v>
      </c>
      <c r="C28" s="9"/>
      <c r="D28" s="9"/>
      <c r="E28" s="9"/>
      <c r="F28" s="9"/>
      <c r="G28" s="9"/>
      <c r="H28" s="9"/>
      <c r="I28" s="9"/>
      <c r="J28" s="10"/>
    </row>
    <row r="29" spans="1:10" ht="13.5">
      <c r="A29" s="19"/>
      <c r="B29" s="10"/>
      <c r="C29" s="10"/>
      <c r="D29" s="10"/>
      <c r="E29" s="10"/>
      <c r="F29" s="10"/>
      <c r="G29" s="10"/>
      <c r="H29" s="10"/>
      <c r="I29" s="10"/>
      <c r="J29" s="10"/>
    </row>
    <row r="30" ht="12.75">
      <c r="A30" s="6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6">
    <mergeCell ref="B18:D18"/>
    <mergeCell ref="B20:D20"/>
    <mergeCell ref="A4:I4"/>
    <mergeCell ref="A5:I5"/>
    <mergeCell ref="A6:F6"/>
    <mergeCell ref="A7:I7"/>
  </mergeCells>
  <hyperlinks>
    <hyperlink ref="C24" r:id="rId1" display="ngorset@yandex.ru"/>
  </hyperlinks>
  <printOptions/>
  <pageMargins left="0.75" right="0.75" top="1" bottom="1" header="0.5" footer="0.5"/>
  <pageSetup fitToHeight="1" fitToWidth="1"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6"/>
  <sheetViews>
    <sheetView zoomScalePageLayoutView="0" workbookViewId="0" topLeftCell="A1">
      <selection activeCell="A18" sqref="A18:IV18"/>
    </sheetView>
  </sheetViews>
  <sheetFormatPr defaultColWidth="0.875" defaultRowHeight="12.75"/>
  <cols>
    <col min="1" max="88" width="0.875" style="24" customWidth="1"/>
    <col min="89" max="16384" width="0.875" style="24" customWidth="1"/>
  </cols>
  <sheetData>
    <row r="1" s="23" customFormat="1" ht="12.75">
      <c r="BQ1" s="23" t="s">
        <v>1283</v>
      </c>
    </row>
    <row r="2" spans="69:105" s="23" customFormat="1" ht="82.5" customHeight="1">
      <c r="BQ2" s="179" t="s">
        <v>2</v>
      </c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</row>
    <row r="3" ht="3" customHeight="1"/>
    <row r="4" spans="69:105" s="25" customFormat="1" ht="11.25" customHeight="1"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</row>
    <row r="5" spans="1:105" ht="15.75">
      <c r="A5" s="183" t="s">
        <v>1289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</row>
    <row r="6" ht="15.75">
      <c r="DA6" s="26"/>
    </row>
    <row r="8" spans="1:105" s="28" customFormat="1" ht="16.5">
      <c r="A8" s="181" t="s">
        <v>1307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</row>
    <row r="9" spans="1:105" s="28" customFormat="1" ht="6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28" customFormat="1" ht="48" customHeight="1">
      <c r="A10" s="182" t="s">
        <v>1308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</row>
    <row r="12" spans="1:105" s="23" customFormat="1" ht="93" customHeight="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5" t="s">
        <v>1309</v>
      </c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 t="s">
        <v>1310</v>
      </c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</row>
    <row r="13" spans="1:105" s="23" customFormat="1" ht="27" customHeight="1">
      <c r="A13" s="176" t="s">
        <v>1311</v>
      </c>
      <c r="B13" s="176"/>
      <c r="C13" s="176"/>
      <c r="D13" s="176"/>
      <c r="E13" s="176"/>
      <c r="F13" s="177" t="s">
        <v>1312</v>
      </c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8" t="s">
        <v>1313</v>
      </c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 t="s">
        <v>1313</v>
      </c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</row>
    <row r="14" spans="1:105" s="23" customFormat="1" ht="40.5" customHeight="1">
      <c r="A14" s="176" t="s">
        <v>1314</v>
      </c>
      <c r="B14" s="176"/>
      <c r="C14" s="176"/>
      <c r="D14" s="176"/>
      <c r="E14" s="176"/>
      <c r="F14" s="177" t="s">
        <v>1315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8">
        <v>5539.1</v>
      </c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>
        <v>1253</v>
      </c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</row>
    <row r="15" spans="1:105" s="23" customFormat="1" ht="27" customHeight="1">
      <c r="A15" s="176" t="s">
        <v>1316</v>
      </c>
      <c r="B15" s="176"/>
      <c r="C15" s="176"/>
      <c r="D15" s="176"/>
      <c r="E15" s="176"/>
      <c r="F15" s="177" t="s">
        <v>1317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8" t="s">
        <v>1313</v>
      </c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 t="s">
        <v>1313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</row>
    <row r="16" spans="1:105" s="23" customFormat="1" ht="27" customHeight="1">
      <c r="A16" s="49"/>
      <c r="B16" s="49"/>
      <c r="C16" s="49"/>
      <c r="D16" s="49"/>
      <c r="E16" s="49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</row>
  </sheetData>
  <sheetProtection/>
  <mergeCells count="20">
    <mergeCell ref="A5:DA5"/>
    <mergeCell ref="A12:BI12"/>
    <mergeCell ref="BJ12:CE12"/>
    <mergeCell ref="CF12:DA12"/>
    <mergeCell ref="A13:E13"/>
    <mergeCell ref="F13:BI13"/>
    <mergeCell ref="BJ13:CE13"/>
    <mergeCell ref="F15:BI15"/>
    <mergeCell ref="BJ15:CE15"/>
    <mergeCell ref="CF15:DA15"/>
    <mergeCell ref="BQ2:DA2"/>
    <mergeCell ref="BQ4:DA4"/>
    <mergeCell ref="A8:DA8"/>
    <mergeCell ref="A10:DA10"/>
    <mergeCell ref="A15:E15"/>
    <mergeCell ref="CF14:DA14"/>
    <mergeCell ref="A14:E14"/>
    <mergeCell ref="F14:BI14"/>
    <mergeCell ref="BJ14:CE14"/>
    <mergeCell ref="CF13:DA13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zoomScalePageLayoutView="0" workbookViewId="0" topLeftCell="A1">
      <selection activeCell="A23" sqref="A23:IV23"/>
    </sheetView>
  </sheetViews>
  <sheetFormatPr defaultColWidth="0.875" defaultRowHeight="12.75"/>
  <cols>
    <col min="1" max="88" width="0.875" style="24" customWidth="1"/>
    <col min="89" max="16384" width="0.875" style="24" customWidth="1"/>
  </cols>
  <sheetData>
    <row r="1" s="23" customFormat="1" ht="12.75">
      <c r="BQ1" s="23" t="s">
        <v>1318</v>
      </c>
    </row>
    <row r="2" spans="69:105" s="23" customFormat="1" ht="83.25" customHeight="1">
      <c r="BQ2" s="179" t="s">
        <v>1</v>
      </c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</row>
    <row r="3" ht="3" customHeight="1"/>
    <row r="4" spans="69:105" s="25" customFormat="1" ht="11.25" customHeight="1"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</row>
    <row r="5" spans="1:105" ht="15.75">
      <c r="A5" s="183" t="s">
        <v>1289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</row>
    <row r="6" ht="15.75">
      <c r="DA6" s="26"/>
    </row>
    <row r="8" spans="1:105" s="28" customFormat="1" ht="16.5">
      <c r="A8" s="181" t="s">
        <v>1307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</row>
    <row r="9" spans="1:105" s="28" customFormat="1" ht="6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28" customFormat="1" ht="48" customHeight="1">
      <c r="A10" s="182" t="s">
        <v>1319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</row>
    <row r="12" spans="1:105" s="23" customFormat="1" ht="145.5" customHeight="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5" t="s">
        <v>1320</v>
      </c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 t="s">
        <v>3</v>
      </c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 t="s">
        <v>1321</v>
      </c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</row>
    <row r="13" spans="1:105" s="23" customFormat="1" ht="27.75" customHeight="1">
      <c r="A13" s="176" t="s">
        <v>1311</v>
      </c>
      <c r="B13" s="176"/>
      <c r="C13" s="176"/>
      <c r="D13" s="176"/>
      <c r="E13" s="176"/>
      <c r="F13" s="177" t="s">
        <v>1322</v>
      </c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</row>
    <row r="14" spans="1:105" s="23" customFormat="1" ht="15" customHeight="1">
      <c r="A14" s="176"/>
      <c r="B14" s="176"/>
      <c r="C14" s="176"/>
      <c r="D14" s="176"/>
      <c r="E14" s="176"/>
      <c r="F14" s="177" t="s">
        <v>1323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8">
        <v>9.5</v>
      </c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>
        <v>0.025</v>
      </c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>
        <v>1</v>
      </c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</row>
    <row r="15" spans="1:105" s="23" customFormat="1" ht="15" customHeight="1">
      <c r="A15" s="176"/>
      <c r="B15" s="176"/>
      <c r="C15" s="176"/>
      <c r="D15" s="176"/>
      <c r="E15" s="176"/>
      <c r="F15" s="177" t="s">
        <v>1324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</row>
    <row r="16" spans="1:105" s="23" customFormat="1" ht="15" customHeight="1">
      <c r="A16" s="176"/>
      <c r="B16" s="176"/>
      <c r="C16" s="176"/>
      <c r="D16" s="176"/>
      <c r="E16" s="176"/>
      <c r="F16" s="177" t="s">
        <v>1325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</row>
    <row r="17" spans="1:105" s="23" customFormat="1" ht="27.75" customHeight="1">
      <c r="A17" s="176" t="s">
        <v>1314</v>
      </c>
      <c r="B17" s="176"/>
      <c r="C17" s="176"/>
      <c r="D17" s="176"/>
      <c r="E17" s="176"/>
      <c r="F17" s="177" t="s">
        <v>1326</v>
      </c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</row>
    <row r="18" spans="1:105" s="23" customFormat="1" ht="15" customHeight="1">
      <c r="A18" s="176"/>
      <c r="B18" s="176"/>
      <c r="C18" s="176"/>
      <c r="D18" s="176"/>
      <c r="E18" s="176"/>
      <c r="F18" s="177" t="s">
        <v>1323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87">
        <v>1973</v>
      </c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78">
        <v>3.875</v>
      </c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>
        <v>461.4</v>
      </c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</row>
    <row r="19" spans="1:105" s="23" customFormat="1" ht="15" customHeight="1">
      <c r="A19" s="176"/>
      <c r="B19" s="176"/>
      <c r="C19" s="176"/>
      <c r="D19" s="176"/>
      <c r="E19" s="176"/>
      <c r="F19" s="177" t="s">
        <v>1324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8">
        <v>593.6</v>
      </c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86">
        <v>0.48</v>
      </c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78">
        <v>142</v>
      </c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</row>
    <row r="20" spans="1:105" s="23" customFormat="1" ht="15" customHeight="1">
      <c r="A20" s="176"/>
      <c r="B20" s="176"/>
      <c r="C20" s="176"/>
      <c r="D20" s="176"/>
      <c r="E20" s="176"/>
      <c r="F20" s="177" t="s">
        <v>1325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</row>
  </sheetData>
  <sheetProtection/>
  <mergeCells count="49">
    <mergeCell ref="A12:AM12"/>
    <mergeCell ref="AN12:BI12"/>
    <mergeCell ref="BJ12:CE12"/>
    <mergeCell ref="CF12:DA12"/>
    <mergeCell ref="CF13:DA13"/>
    <mergeCell ref="A14:E14"/>
    <mergeCell ref="F14:AM14"/>
    <mergeCell ref="AN14:BI14"/>
    <mergeCell ref="BJ14:CE14"/>
    <mergeCell ref="CF14:DA14"/>
    <mergeCell ref="A13:E13"/>
    <mergeCell ref="F13:AM13"/>
    <mergeCell ref="AN13:BI13"/>
    <mergeCell ref="BJ13:CE13"/>
    <mergeCell ref="BQ2:DA2"/>
    <mergeCell ref="BQ4:DA4"/>
    <mergeCell ref="A8:DA8"/>
    <mergeCell ref="A10:DA10"/>
    <mergeCell ref="A5:DA5"/>
    <mergeCell ref="CF15:DA15"/>
    <mergeCell ref="A16:E16"/>
    <mergeCell ref="F16:AM16"/>
    <mergeCell ref="AN16:BI16"/>
    <mergeCell ref="BJ16:CE16"/>
    <mergeCell ref="CF16:DA16"/>
    <mergeCell ref="A15:E15"/>
    <mergeCell ref="F15:AM15"/>
    <mergeCell ref="AN15:BI15"/>
    <mergeCell ref="BJ15:CE15"/>
    <mergeCell ref="CF17:DA17"/>
    <mergeCell ref="A18:E18"/>
    <mergeCell ref="F18:AM18"/>
    <mergeCell ref="AN18:BI18"/>
    <mergeCell ref="BJ18:CE18"/>
    <mergeCell ref="CF18:DA18"/>
    <mergeCell ref="A17:E17"/>
    <mergeCell ref="F17:AM17"/>
    <mergeCell ref="AN17:BI17"/>
    <mergeCell ref="BJ17:CE17"/>
    <mergeCell ref="CF19:DA19"/>
    <mergeCell ref="A20:E20"/>
    <mergeCell ref="F20:AM20"/>
    <mergeCell ref="AN20:BI20"/>
    <mergeCell ref="BJ20:CE20"/>
    <mergeCell ref="CF20:DA20"/>
    <mergeCell ref="A19:E19"/>
    <mergeCell ref="F19:AM19"/>
    <mergeCell ref="AN19:BI19"/>
    <mergeCell ref="BJ19:CE19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zoomScalePageLayoutView="0" workbookViewId="0" topLeftCell="A8">
      <selection activeCell="A23" sqref="A23:IV32"/>
    </sheetView>
  </sheetViews>
  <sheetFormatPr defaultColWidth="0.875" defaultRowHeight="12.75"/>
  <cols>
    <col min="1" max="88" width="0.875" style="24" customWidth="1"/>
    <col min="89" max="16384" width="0.875" style="24" customWidth="1"/>
  </cols>
  <sheetData>
    <row r="1" s="23" customFormat="1" ht="12.75">
      <c r="BQ1" s="23" t="s">
        <v>1327</v>
      </c>
    </row>
    <row r="2" spans="69:105" s="23" customFormat="1" ht="79.5" customHeight="1">
      <c r="BQ2" s="179" t="s">
        <v>4</v>
      </c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</row>
    <row r="3" ht="3" customHeight="1"/>
    <row r="5" spans="1:105" ht="15.75">
      <c r="A5" s="183" t="s">
        <v>1289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</row>
    <row r="7" spans="1:105" s="28" customFormat="1" ht="16.5">
      <c r="A7" s="181" t="s">
        <v>1307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</row>
    <row r="8" spans="1:105" s="28" customFormat="1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s="28" customFormat="1" ht="31.5" customHeight="1">
      <c r="A9" s="182" t="s">
        <v>787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</row>
    <row r="11" spans="1:105" s="23" customFormat="1" ht="42" customHeight="1">
      <c r="A11" s="185" t="s">
        <v>1328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 t="s">
        <v>1329</v>
      </c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 t="s">
        <v>1330</v>
      </c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 t="s">
        <v>1331</v>
      </c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</row>
    <row r="12" spans="1:105" s="23" customFormat="1" ht="30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 t="s">
        <v>1323</v>
      </c>
      <c r="AI12" s="185"/>
      <c r="AJ12" s="185"/>
      <c r="AK12" s="185"/>
      <c r="AL12" s="185"/>
      <c r="AM12" s="185"/>
      <c r="AN12" s="185"/>
      <c r="AO12" s="185"/>
      <c r="AP12" s="185" t="s">
        <v>1332</v>
      </c>
      <c r="AQ12" s="185"/>
      <c r="AR12" s="185"/>
      <c r="AS12" s="185"/>
      <c r="AT12" s="185"/>
      <c r="AU12" s="185"/>
      <c r="AV12" s="185"/>
      <c r="AW12" s="185"/>
      <c r="AX12" s="185" t="s">
        <v>1333</v>
      </c>
      <c r="AY12" s="185"/>
      <c r="AZ12" s="185"/>
      <c r="BA12" s="185"/>
      <c r="BB12" s="185"/>
      <c r="BC12" s="185"/>
      <c r="BD12" s="185"/>
      <c r="BE12" s="185"/>
      <c r="BF12" s="185" t="s">
        <v>1323</v>
      </c>
      <c r="BG12" s="185"/>
      <c r="BH12" s="185"/>
      <c r="BI12" s="185"/>
      <c r="BJ12" s="185"/>
      <c r="BK12" s="185"/>
      <c r="BL12" s="185"/>
      <c r="BM12" s="185"/>
      <c r="BN12" s="185" t="s">
        <v>1332</v>
      </c>
      <c r="BO12" s="185"/>
      <c r="BP12" s="185"/>
      <c r="BQ12" s="185"/>
      <c r="BR12" s="185"/>
      <c r="BS12" s="185"/>
      <c r="BT12" s="185"/>
      <c r="BU12" s="185"/>
      <c r="BV12" s="185" t="s">
        <v>1333</v>
      </c>
      <c r="BW12" s="185"/>
      <c r="BX12" s="185"/>
      <c r="BY12" s="185"/>
      <c r="BZ12" s="185"/>
      <c r="CA12" s="185"/>
      <c r="CB12" s="185"/>
      <c r="CC12" s="185"/>
      <c r="CD12" s="185" t="s">
        <v>1323</v>
      </c>
      <c r="CE12" s="185"/>
      <c r="CF12" s="185"/>
      <c r="CG12" s="185"/>
      <c r="CH12" s="185"/>
      <c r="CI12" s="185"/>
      <c r="CJ12" s="185"/>
      <c r="CK12" s="185"/>
      <c r="CL12" s="185" t="s">
        <v>1332</v>
      </c>
      <c r="CM12" s="185"/>
      <c r="CN12" s="185"/>
      <c r="CO12" s="185"/>
      <c r="CP12" s="185"/>
      <c r="CQ12" s="185"/>
      <c r="CR12" s="185"/>
      <c r="CS12" s="185"/>
      <c r="CT12" s="185" t="s">
        <v>1333</v>
      </c>
      <c r="CU12" s="185"/>
      <c r="CV12" s="185"/>
      <c r="CW12" s="185"/>
      <c r="CX12" s="185"/>
      <c r="CY12" s="185"/>
      <c r="CZ12" s="185"/>
      <c r="DA12" s="185"/>
    </row>
    <row r="13" spans="1:105" s="23" customFormat="1" ht="15" customHeight="1">
      <c r="A13" s="176" t="s">
        <v>1311</v>
      </c>
      <c r="B13" s="176"/>
      <c r="C13" s="176"/>
      <c r="D13" s="176"/>
      <c r="E13" s="176"/>
      <c r="F13" s="177" t="s">
        <v>1334</v>
      </c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65">
        <v>23</v>
      </c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>
        <v>145</v>
      </c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7">
        <v>668</v>
      </c>
      <c r="CE13" s="167"/>
      <c r="CF13" s="167"/>
      <c r="CG13" s="167"/>
      <c r="CH13" s="167"/>
      <c r="CI13" s="167"/>
      <c r="CJ13" s="167"/>
      <c r="CK13" s="167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</row>
    <row r="14" spans="1:105" s="23" customFormat="1" ht="27.75" customHeight="1">
      <c r="A14" s="176"/>
      <c r="B14" s="176"/>
      <c r="C14" s="176"/>
      <c r="D14" s="176"/>
      <c r="E14" s="176"/>
      <c r="F14" s="166" t="s">
        <v>1335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5">
        <v>12</v>
      </c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>
        <v>76</v>
      </c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>
        <v>230.3</v>
      </c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</row>
    <row r="15" spans="1:105" s="23" customFormat="1" ht="15" customHeight="1">
      <c r="A15" s="176" t="s">
        <v>1314</v>
      </c>
      <c r="B15" s="176"/>
      <c r="C15" s="176"/>
      <c r="D15" s="176"/>
      <c r="E15" s="176"/>
      <c r="F15" s="177" t="s">
        <v>1336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65">
        <v>8</v>
      </c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>
        <v>545</v>
      </c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>
        <v>302.4</v>
      </c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</row>
    <row r="16" spans="1:105" s="23" customFormat="1" ht="27.75" customHeight="1">
      <c r="A16" s="176"/>
      <c r="B16" s="176"/>
      <c r="C16" s="176"/>
      <c r="D16" s="176"/>
      <c r="E16" s="176"/>
      <c r="F16" s="166" t="s">
        <v>1337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</row>
    <row r="17" spans="1:105" s="23" customFormat="1" ht="15" customHeight="1">
      <c r="A17" s="176" t="s">
        <v>1316</v>
      </c>
      <c r="B17" s="176"/>
      <c r="C17" s="176"/>
      <c r="D17" s="176"/>
      <c r="E17" s="176"/>
      <c r="F17" s="177" t="s">
        <v>1338</v>
      </c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65">
        <v>1</v>
      </c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>
        <v>300</v>
      </c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>
        <v>39.6</v>
      </c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</row>
    <row r="18" spans="1:105" s="23" customFormat="1" ht="40.5" customHeight="1">
      <c r="A18" s="176"/>
      <c r="B18" s="176"/>
      <c r="C18" s="176"/>
      <c r="D18" s="176"/>
      <c r="E18" s="176"/>
      <c r="F18" s="166" t="s">
        <v>1339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</row>
    <row r="19" spans="1:105" s="23" customFormat="1" ht="21.75" customHeight="1">
      <c r="A19" s="176" t="s">
        <v>1340</v>
      </c>
      <c r="B19" s="176"/>
      <c r="C19" s="176"/>
      <c r="D19" s="176"/>
      <c r="E19" s="176"/>
      <c r="F19" s="177" t="s">
        <v>5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</row>
    <row r="20" spans="1:105" s="23" customFormat="1" ht="40.5" customHeight="1">
      <c r="A20" s="176"/>
      <c r="B20" s="176"/>
      <c r="C20" s="176"/>
      <c r="D20" s="176"/>
      <c r="E20" s="176"/>
      <c r="F20" s="166" t="s">
        <v>1339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</row>
    <row r="21" ht="18.75" customHeight="1"/>
    <row r="22" ht="12.75" customHeight="1"/>
  </sheetData>
  <sheetProtection/>
  <mergeCells count="105">
    <mergeCell ref="A11:AG12"/>
    <mergeCell ref="AH11:BE11"/>
    <mergeCell ref="BF11:CC11"/>
    <mergeCell ref="AH12:AO12"/>
    <mergeCell ref="AP12:AW12"/>
    <mergeCell ref="AX12:BE12"/>
    <mergeCell ref="BF12:BM12"/>
    <mergeCell ref="BN12:BU12"/>
    <mergeCell ref="BF13:BM13"/>
    <mergeCell ref="BN13:BU13"/>
    <mergeCell ref="BV13:CC13"/>
    <mergeCell ref="CD11:DA11"/>
    <mergeCell ref="CT12:DA12"/>
    <mergeCell ref="BN14:BU14"/>
    <mergeCell ref="A5:DA5"/>
    <mergeCell ref="BQ2:DA2"/>
    <mergeCell ref="A7:DA7"/>
    <mergeCell ref="A9:DA9"/>
    <mergeCell ref="CD13:CK13"/>
    <mergeCell ref="CL13:CS13"/>
    <mergeCell ref="CT13:DA13"/>
    <mergeCell ref="CD12:CK12"/>
    <mergeCell ref="AX13:BE13"/>
    <mergeCell ref="CL12:CS12"/>
    <mergeCell ref="A13:E13"/>
    <mergeCell ref="F13:AG13"/>
    <mergeCell ref="A14:E14"/>
    <mergeCell ref="F14:AG14"/>
    <mergeCell ref="AH13:AO13"/>
    <mergeCell ref="AP13:AW13"/>
    <mergeCell ref="CD14:CK14"/>
    <mergeCell ref="CL14:CS14"/>
    <mergeCell ref="BV12:CC12"/>
    <mergeCell ref="AH15:AO15"/>
    <mergeCell ref="AP15:AW15"/>
    <mergeCell ref="AH14:AO14"/>
    <mergeCell ref="AP14:AW14"/>
    <mergeCell ref="CT14:DA14"/>
    <mergeCell ref="CD15:CK15"/>
    <mergeCell ref="CL15:CS15"/>
    <mergeCell ref="A15:E15"/>
    <mergeCell ref="F15:AG15"/>
    <mergeCell ref="BV14:CC14"/>
    <mergeCell ref="AX14:BE14"/>
    <mergeCell ref="BF14:BM14"/>
    <mergeCell ref="BV15:CC15"/>
    <mergeCell ref="CT15:DA15"/>
    <mergeCell ref="A16:E16"/>
    <mergeCell ref="F16:AG16"/>
    <mergeCell ref="AH16:AO16"/>
    <mergeCell ref="AP16:AW16"/>
    <mergeCell ref="CD16:CK16"/>
    <mergeCell ref="CL16:CS16"/>
    <mergeCell ref="CT16:DA16"/>
    <mergeCell ref="BV16:CC16"/>
    <mergeCell ref="AX17:BE17"/>
    <mergeCell ref="BF17:BM17"/>
    <mergeCell ref="BN17:BU17"/>
    <mergeCell ref="AX15:BE15"/>
    <mergeCell ref="BF15:BM15"/>
    <mergeCell ref="BN15:BU15"/>
    <mergeCell ref="AX16:BE16"/>
    <mergeCell ref="BF16:BM16"/>
    <mergeCell ref="BN16:BU16"/>
    <mergeCell ref="CL17:CS17"/>
    <mergeCell ref="CT17:DA17"/>
    <mergeCell ref="BV17:CC17"/>
    <mergeCell ref="BV18:CC18"/>
    <mergeCell ref="CD17:CK17"/>
    <mergeCell ref="A17:E17"/>
    <mergeCell ref="F17:AG17"/>
    <mergeCell ref="AH17:AO17"/>
    <mergeCell ref="AP17:AW17"/>
    <mergeCell ref="A18:E18"/>
    <mergeCell ref="CD18:CK18"/>
    <mergeCell ref="CL18:CS18"/>
    <mergeCell ref="CT18:DA18"/>
    <mergeCell ref="AX18:BE18"/>
    <mergeCell ref="BF18:BM18"/>
    <mergeCell ref="BN18:BU18"/>
    <mergeCell ref="F18:AG18"/>
    <mergeCell ref="AH18:AO18"/>
    <mergeCell ref="AP18:AW18"/>
    <mergeCell ref="CL19:CS19"/>
    <mergeCell ref="CT19:DA19"/>
    <mergeCell ref="A19:E19"/>
    <mergeCell ref="F19:AG19"/>
    <mergeCell ref="AH19:AO19"/>
    <mergeCell ref="AP19:AW19"/>
    <mergeCell ref="BF19:BM19"/>
    <mergeCell ref="BN19:BU19"/>
    <mergeCell ref="CD19:CK19"/>
    <mergeCell ref="BN20:BU20"/>
    <mergeCell ref="BV19:CC19"/>
    <mergeCell ref="BV20:CC20"/>
    <mergeCell ref="AX19:BE19"/>
    <mergeCell ref="AX20:BE20"/>
    <mergeCell ref="CD20:CK20"/>
    <mergeCell ref="CL20:CS20"/>
    <mergeCell ref="CT20:DA20"/>
    <mergeCell ref="A20:E20"/>
    <mergeCell ref="F20:AG20"/>
    <mergeCell ref="AH20:AO20"/>
    <mergeCell ref="AP20:AW20"/>
    <mergeCell ref="BF20:BM20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zoomScalePageLayoutView="0" workbookViewId="0" topLeftCell="A5">
      <selection activeCell="A24" sqref="A24:IV31"/>
    </sheetView>
  </sheetViews>
  <sheetFormatPr defaultColWidth="0.875" defaultRowHeight="12.75"/>
  <cols>
    <col min="1" max="88" width="0.875" style="24" customWidth="1"/>
    <col min="89" max="16384" width="0.875" style="24" customWidth="1"/>
  </cols>
  <sheetData>
    <row r="1" s="23" customFormat="1" ht="12.75">
      <c r="BQ1" s="23" t="s">
        <v>1341</v>
      </c>
    </row>
    <row r="2" spans="69:105" s="23" customFormat="1" ht="88.5" customHeight="1">
      <c r="BQ2" s="179" t="s">
        <v>2</v>
      </c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</row>
    <row r="3" ht="3" customHeight="1"/>
    <row r="5" spans="1:105" ht="15.75">
      <c r="A5" s="183" t="s">
        <v>1289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</row>
    <row r="7" spans="1:105" s="28" customFormat="1" ht="16.5">
      <c r="A7" s="181" t="s">
        <v>1307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</row>
    <row r="8" spans="1:105" s="28" customFormat="1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s="28" customFormat="1" ht="16.5">
      <c r="A9" s="182" t="s">
        <v>788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</row>
    <row r="11" spans="1:105" s="23" customFormat="1" ht="30" customHeight="1">
      <c r="A11" s="185" t="s">
        <v>1328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 t="s">
        <v>1342</v>
      </c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 t="s">
        <v>1343</v>
      </c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</row>
    <row r="12" spans="1:105" s="23" customFormat="1" ht="30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 t="s">
        <v>1323</v>
      </c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 t="s">
        <v>1324</v>
      </c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 t="s">
        <v>1333</v>
      </c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 t="s">
        <v>1323</v>
      </c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 t="s">
        <v>1324</v>
      </c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 t="s">
        <v>1333</v>
      </c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</row>
    <row r="13" spans="1:105" s="23" customFormat="1" ht="15" customHeight="1">
      <c r="A13" s="176" t="s">
        <v>1311</v>
      </c>
      <c r="B13" s="176"/>
      <c r="C13" s="176"/>
      <c r="D13" s="176"/>
      <c r="E13" s="176"/>
      <c r="F13" s="177" t="s">
        <v>1334</v>
      </c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65">
        <v>38</v>
      </c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>
        <v>271</v>
      </c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</row>
    <row r="14" spans="1:105" s="23" customFormat="1" ht="27.75" customHeight="1">
      <c r="A14" s="176"/>
      <c r="B14" s="176"/>
      <c r="C14" s="176"/>
      <c r="D14" s="176"/>
      <c r="E14" s="176"/>
      <c r="F14" s="166" t="s">
        <v>1335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5">
        <v>17</v>
      </c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>
        <v>110</v>
      </c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</row>
    <row r="15" spans="1:105" s="23" customFormat="1" ht="15" customHeight="1">
      <c r="A15" s="176" t="s">
        <v>1314</v>
      </c>
      <c r="B15" s="176"/>
      <c r="C15" s="176"/>
      <c r="D15" s="176"/>
      <c r="E15" s="176"/>
      <c r="F15" s="177" t="s">
        <v>1336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65">
        <v>19</v>
      </c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>
        <v>1596</v>
      </c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</row>
    <row r="16" spans="1:105" s="23" customFormat="1" ht="27.75" customHeight="1">
      <c r="A16" s="176"/>
      <c r="B16" s="176"/>
      <c r="C16" s="176"/>
      <c r="D16" s="176"/>
      <c r="E16" s="176"/>
      <c r="F16" s="166" t="s">
        <v>1337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</row>
    <row r="17" spans="1:105" s="23" customFormat="1" ht="15" customHeight="1">
      <c r="A17" s="176" t="s">
        <v>1316</v>
      </c>
      <c r="B17" s="176"/>
      <c r="C17" s="176"/>
      <c r="D17" s="176"/>
      <c r="E17" s="176"/>
      <c r="F17" s="177" t="s">
        <v>1338</v>
      </c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65">
        <v>1</v>
      </c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>
        <v>300</v>
      </c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</row>
    <row r="18" spans="1:105" s="23" customFormat="1" ht="40.5" customHeight="1">
      <c r="A18" s="176"/>
      <c r="B18" s="176"/>
      <c r="C18" s="176"/>
      <c r="D18" s="176"/>
      <c r="E18" s="176"/>
      <c r="F18" s="166" t="s">
        <v>1339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</row>
    <row r="19" spans="1:105" s="23" customFormat="1" ht="27.75" customHeight="1">
      <c r="A19" s="176" t="s">
        <v>1340</v>
      </c>
      <c r="B19" s="176"/>
      <c r="C19" s="176"/>
      <c r="D19" s="176"/>
      <c r="E19" s="176"/>
      <c r="F19" s="177" t="s">
        <v>6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65">
        <v>1</v>
      </c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>
        <v>850</v>
      </c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</row>
    <row r="20" spans="1:105" s="23" customFormat="1" ht="40.5" customHeight="1">
      <c r="A20" s="176"/>
      <c r="B20" s="176"/>
      <c r="C20" s="176"/>
      <c r="D20" s="176"/>
      <c r="E20" s="176"/>
      <c r="F20" s="166" t="s">
        <v>1339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5">
        <v>1</v>
      </c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>
        <v>850</v>
      </c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</row>
    <row r="21" ht="3" customHeight="1"/>
    <row r="22" ht="3" customHeight="1"/>
    <row r="23" ht="22.5" customHeight="1"/>
  </sheetData>
  <sheetProtection/>
  <mergeCells count="77">
    <mergeCell ref="A5:DA5"/>
    <mergeCell ref="BQ2:DA2"/>
    <mergeCell ref="A7:DA7"/>
    <mergeCell ref="A9:DA9"/>
    <mergeCell ref="A11:AG12"/>
    <mergeCell ref="AH11:BQ11"/>
    <mergeCell ref="BR11:DA11"/>
    <mergeCell ref="AH12:AS12"/>
    <mergeCell ref="AT12:BE12"/>
    <mergeCell ref="BF13:BQ13"/>
    <mergeCell ref="BR13:CC13"/>
    <mergeCell ref="CD13:CO13"/>
    <mergeCell ref="CP13:DA13"/>
    <mergeCell ref="BF12:BQ12"/>
    <mergeCell ref="BR12:CC12"/>
    <mergeCell ref="CD12:CO12"/>
    <mergeCell ref="CP12:DA12"/>
    <mergeCell ref="CD14:CO14"/>
    <mergeCell ref="CP14:DA14"/>
    <mergeCell ref="A14:E14"/>
    <mergeCell ref="F14:AG14"/>
    <mergeCell ref="AH14:AS14"/>
    <mergeCell ref="AT14:BE14"/>
    <mergeCell ref="BF14:BQ14"/>
    <mergeCell ref="BR14:CC14"/>
    <mergeCell ref="A13:E13"/>
    <mergeCell ref="F13:AG13"/>
    <mergeCell ref="AH13:AS13"/>
    <mergeCell ref="AT13:BE13"/>
    <mergeCell ref="A15:E15"/>
    <mergeCell ref="F15:AG15"/>
    <mergeCell ref="AH15:AS15"/>
    <mergeCell ref="AT15:BE15"/>
    <mergeCell ref="CP17:DA17"/>
    <mergeCell ref="A16:E16"/>
    <mergeCell ref="F16:AG16"/>
    <mergeCell ref="AH16:AS16"/>
    <mergeCell ref="AT16:BE16"/>
    <mergeCell ref="A17:E17"/>
    <mergeCell ref="F17:AG17"/>
    <mergeCell ref="AH17:AS17"/>
    <mergeCell ref="CP15:DA15"/>
    <mergeCell ref="BF16:BQ16"/>
    <mergeCell ref="BR16:CC16"/>
    <mergeCell ref="CD16:CO16"/>
    <mergeCell ref="CP16:DA16"/>
    <mergeCell ref="BF15:BQ15"/>
    <mergeCell ref="BR15:CC15"/>
    <mergeCell ref="AT18:BE18"/>
    <mergeCell ref="BF17:BQ17"/>
    <mergeCell ref="BR17:CC17"/>
    <mergeCell ref="CD15:CO15"/>
    <mergeCell ref="CD17:CO17"/>
    <mergeCell ref="CD18:CO18"/>
    <mergeCell ref="AT17:BE17"/>
    <mergeCell ref="CP18:DA18"/>
    <mergeCell ref="CP20:DA20"/>
    <mergeCell ref="A19:E19"/>
    <mergeCell ref="F19:AG19"/>
    <mergeCell ref="AH19:AS19"/>
    <mergeCell ref="AT19:BE19"/>
    <mergeCell ref="BF19:BQ19"/>
    <mergeCell ref="A18:E18"/>
    <mergeCell ref="F18:AG18"/>
    <mergeCell ref="AH18:AS18"/>
    <mergeCell ref="BF18:BQ18"/>
    <mergeCell ref="BR18:CC18"/>
    <mergeCell ref="CD20:CO20"/>
    <mergeCell ref="BR19:CC19"/>
    <mergeCell ref="CD19:CO19"/>
    <mergeCell ref="CP19:DA19"/>
    <mergeCell ref="A20:E20"/>
    <mergeCell ref="F20:AG20"/>
    <mergeCell ref="AH20:AS20"/>
    <mergeCell ref="AT20:BE20"/>
    <mergeCell ref="BF20:BQ20"/>
    <mergeCell ref="BR20:CC20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5"/>
  <sheetViews>
    <sheetView zoomScalePageLayoutView="0" workbookViewId="0" topLeftCell="A434">
      <selection activeCell="G438" sqref="G438"/>
    </sheetView>
  </sheetViews>
  <sheetFormatPr defaultColWidth="9.00390625" defaultRowHeight="12.75"/>
  <cols>
    <col min="1" max="1" width="36.125" style="158" customWidth="1"/>
    <col min="2" max="3" width="22.875" style="56" customWidth="1"/>
    <col min="4" max="4" width="27.00390625" style="56" customWidth="1"/>
    <col min="5" max="5" width="19.00390625" style="56" customWidth="1"/>
    <col min="6" max="6" width="26.75390625" style="56" customWidth="1"/>
    <col min="7" max="13" width="17.75390625" style="0" customWidth="1"/>
    <col min="14" max="14" width="12.75390625" style="0" customWidth="1"/>
    <col min="15" max="15" width="14.125" style="0" customWidth="1"/>
    <col min="16" max="16" width="18.375" style="0" customWidth="1"/>
    <col min="17" max="17" width="19.00390625" style="0" customWidth="1"/>
    <col min="18" max="18" width="24.25390625" style="0" customWidth="1"/>
    <col min="19" max="19" width="12.125" style="0" customWidth="1"/>
    <col min="21" max="21" width="13.375" style="0" customWidth="1"/>
    <col min="22" max="25" width="12.875" style="0" customWidth="1"/>
    <col min="26" max="28" width="20.875" style="0" customWidth="1"/>
    <col min="29" max="31" width="15.25390625" style="0" customWidth="1"/>
  </cols>
  <sheetData>
    <row r="1" spans="1:18" ht="18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57" t="s">
        <v>9</v>
      </c>
    </row>
    <row r="2" spans="1:18" ht="15" customHeight="1">
      <c r="A2" s="14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 t="s">
        <v>783</v>
      </c>
    </row>
    <row r="3" spans="1:18" ht="15" customHeight="1">
      <c r="A3" s="14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9" t="s">
        <v>784</v>
      </c>
    </row>
    <row r="4" spans="1:18" ht="15" customHeight="1">
      <c r="A4" s="14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 t="s">
        <v>785</v>
      </c>
    </row>
    <row r="5" spans="1:18" ht="15" customHeight="1">
      <c r="A5" s="14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 t="s">
        <v>786</v>
      </c>
    </row>
    <row r="6" spans="1:18" ht="39.75" customHeight="1">
      <c r="A6" s="190" t="s">
        <v>888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</row>
    <row r="7" spans="1:18" ht="30" customHeight="1">
      <c r="A7" s="191" t="s">
        <v>10</v>
      </c>
      <c r="B7" s="130" t="s">
        <v>11</v>
      </c>
      <c r="C7" s="130"/>
      <c r="D7" s="130" t="s">
        <v>12</v>
      </c>
      <c r="E7" s="130" t="s">
        <v>13</v>
      </c>
      <c r="F7" s="130" t="s">
        <v>14</v>
      </c>
      <c r="G7" s="130" t="s">
        <v>15</v>
      </c>
      <c r="H7" s="130" t="s">
        <v>16</v>
      </c>
      <c r="I7" s="130" t="s">
        <v>17</v>
      </c>
      <c r="J7" s="130" t="s">
        <v>18</v>
      </c>
      <c r="K7" s="130" t="s">
        <v>19</v>
      </c>
      <c r="L7" s="130" t="s">
        <v>20</v>
      </c>
      <c r="M7" s="130" t="s">
        <v>21</v>
      </c>
      <c r="N7" s="130" t="s">
        <v>22</v>
      </c>
      <c r="O7" s="130" t="s">
        <v>23</v>
      </c>
      <c r="P7" s="130" t="s">
        <v>24</v>
      </c>
      <c r="Q7" s="188" t="s">
        <v>25</v>
      </c>
      <c r="R7" s="130" t="s">
        <v>26</v>
      </c>
    </row>
    <row r="8" spans="1:31" ht="124.5" customHeight="1">
      <c r="A8" s="192"/>
      <c r="B8" s="58" t="s">
        <v>27</v>
      </c>
      <c r="C8" s="58" t="s">
        <v>28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88"/>
      <c r="R8" s="130"/>
      <c r="V8" s="189"/>
      <c r="W8" s="189"/>
      <c r="X8" s="189"/>
      <c r="Y8" s="189"/>
      <c r="Z8" s="59"/>
      <c r="AA8" s="59"/>
      <c r="AB8" s="59"/>
      <c r="AC8" s="59"/>
      <c r="AD8" s="59"/>
      <c r="AE8" s="59"/>
    </row>
    <row r="9" spans="1:31" ht="15" customHeight="1">
      <c r="A9" s="145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  <c r="O9" s="60">
        <v>15</v>
      </c>
      <c r="P9" s="60">
        <v>16</v>
      </c>
      <c r="Q9" s="60">
        <v>17</v>
      </c>
      <c r="R9" s="60">
        <v>18</v>
      </c>
      <c r="V9" s="61"/>
      <c r="W9" s="61"/>
      <c r="X9" s="61"/>
      <c r="Y9" s="61"/>
      <c r="Z9" s="61"/>
      <c r="AA9" s="61"/>
      <c r="AB9" s="59"/>
      <c r="AC9" s="62"/>
      <c r="AD9" s="62"/>
      <c r="AE9" s="62"/>
    </row>
    <row r="10" spans="1:31" ht="27" customHeight="1">
      <c r="A10" s="146" t="s">
        <v>29</v>
      </c>
      <c r="B10" s="107"/>
      <c r="C10" s="107"/>
      <c r="D10" s="107"/>
      <c r="E10" s="107"/>
      <c r="F10" s="107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V10" s="61"/>
      <c r="W10" s="61"/>
      <c r="X10" s="61"/>
      <c r="Y10" s="61"/>
      <c r="Z10" s="61"/>
      <c r="AA10" s="61"/>
      <c r="AB10" s="59"/>
      <c r="AC10" s="62"/>
      <c r="AD10" s="62"/>
      <c r="AE10" s="62"/>
    </row>
    <row r="11" spans="1:18" ht="71.25" customHeight="1">
      <c r="A11" s="65" t="s">
        <v>40</v>
      </c>
      <c r="B11" s="66" t="s">
        <v>30</v>
      </c>
      <c r="C11" s="66" t="s">
        <v>31</v>
      </c>
      <c r="D11" s="66" t="s">
        <v>41</v>
      </c>
      <c r="E11" s="66" t="s">
        <v>42</v>
      </c>
      <c r="F11" s="68" t="s">
        <v>43</v>
      </c>
      <c r="G11" s="66" t="s">
        <v>32</v>
      </c>
      <c r="H11" s="66" t="s">
        <v>33</v>
      </c>
      <c r="I11" s="66" t="s">
        <v>34</v>
      </c>
      <c r="J11" s="66" t="s">
        <v>35</v>
      </c>
      <c r="K11" s="66" t="s">
        <v>36</v>
      </c>
      <c r="L11" s="66"/>
      <c r="M11" s="66" t="s">
        <v>37</v>
      </c>
      <c r="N11" s="66">
        <v>2020</v>
      </c>
      <c r="O11" s="66" t="s">
        <v>38</v>
      </c>
      <c r="P11" s="69">
        <v>45</v>
      </c>
      <c r="Q11" s="69" t="s">
        <v>39</v>
      </c>
      <c r="R11" s="70">
        <v>24.164</v>
      </c>
    </row>
    <row r="12" spans="1:18" ht="71.25" customHeight="1">
      <c r="A12" s="65" t="s">
        <v>44</v>
      </c>
      <c r="B12" s="66" t="s">
        <v>30</v>
      </c>
      <c r="C12" s="66" t="s">
        <v>31</v>
      </c>
      <c r="D12" s="66" t="s">
        <v>45</v>
      </c>
      <c r="E12" s="66" t="s">
        <v>46</v>
      </c>
      <c r="F12" s="68" t="s">
        <v>47</v>
      </c>
      <c r="G12" s="66" t="s">
        <v>32</v>
      </c>
      <c r="H12" s="66" t="s">
        <v>33</v>
      </c>
      <c r="I12" s="66" t="s">
        <v>34</v>
      </c>
      <c r="J12" s="66" t="s">
        <v>35</v>
      </c>
      <c r="K12" s="66" t="s">
        <v>36</v>
      </c>
      <c r="L12" s="66"/>
      <c r="M12" s="66" t="s">
        <v>37</v>
      </c>
      <c r="N12" s="66">
        <v>2020</v>
      </c>
      <c r="O12" s="66" t="s">
        <v>38</v>
      </c>
      <c r="P12" s="69">
        <v>40</v>
      </c>
      <c r="Q12" s="69" t="s">
        <v>39</v>
      </c>
      <c r="R12" s="70">
        <v>41.935</v>
      </c>
    </row>
    <row r="13" spans="1:18" ht="71.25" customHeight="1">
      <c r="A13" s="65" t="s">
        <v>48</v>
      </c>
      <c r="B13" s="66" t="s">
        <v>30</v>
      </c>
      <c r="C13" s="66" t="s">
        <v>31</v>
      </c>
      <c r="D13" s="66" t="s">
        <v>49</v>
      </c>
      <c r="E13" s="66" t="s">
        <v>50</v>
      </c>
      <c r="F13" s="68" t="s">
        <v>51</v>
      </c>
      <c r="G13" s="66" t="s">
        <v>32</v>
      </c>
      <c r="H13" s="66" t="s">
        <v>33</v>
      </c>
      <c r="I13" s="66" t="s">
        <v>34</v>
      </c>
      <c r="J13" s="66" t="s">
        <v>35</v>
      </c>
      <c r="K13" s="66" t="s">
        <v>36</v>
      </c>
      <c r="L13" s="66"/>
      <c r="M13" s="66" t="s">
        <v>37</v>
      </c>
      <c r="N13" s="66">
        <v>2020</v>
      </c>
      <c r="O13" s="66" t="s">
        <v>38</v>
      </c>
      <c r="P13" s="69">
        <v>15</v>
      </c>
      <c r="Q13" s="69" t="s">
        <v>39</v>
      </c>
      <c r="R13" s="70">
        <v>20.783</v>
      </c>
    </row>
    <row r="14" spans="1:18" ht="71.25" customHeight="1">
      <c r="A14" s="65" t="s">
        <v>52</v>
      </c>
      <c r="B14" s="66" t="s">
        <v>30</v>
      </c>
      <c r="C14" s="66" t="s">
        <v>31</v>
      </c>
      <c r="D14" s="66" t="s">
        <v>53</v>
      </c>
      <c r="E14" s="71" t="s">
        <v>54</v>
      </c>
      <c r="F14" s="68" t="s">
        <v>55</v>
      </c>
      <c r="G14" s="66" t="s">
        <v>32</v>
      </c>
      <c r="H14" s="66" t="s">
        <v>33</v>
      </c>
      <c r="I14" s="66" t="s">
        <v>34</v>
      </c>
      <c r="J14" s="66" t="s">
        <v>35</v>
      </c>
      <c r="K14" s="66" t="s">
        <v>36</v>
      </c>
      <c r="L14" s="66"/>
      <c r="M14" s="66" t="s">
        <v>37</v>
      </c>
      <c r="N14" s="66">
        <v>2020</v>
      </c>
      <c r="O14" s="66" t="s">
        <v>38</v>
      </c>
      <c r="P14" s="69">
        <v>125</v>
      </c>
      <c r="Q14" s="69" t="s">
        <v>39</v>
      </c>
      <c r="R14" s="70">
        <v>102.408</v>
      </c>
    </row>
    <row r="15" spans="1:18" ht="71.25" customHeight="1">
      <c r="A15" s="65" t="s">
        <v>56</v>
      </c>
      <c r="B15" s="66" t="s">
        <v>30</v>
      </c>
      <c r="C15" s="66" t="s">
        <v>31</v>
      </c>
      <c r="D15" s="66" t="s">
        <v>57</v>
      </c>
      <c r="E15" s="72" t="s">
        <v>58</v>
      </c>
      <c r="F15" s="68" t="s">
        <v>59</v>
      </c>
      <c r="G15" s="66" t="s">
        <v>60</v>
      </c>
      <c r="H15" s="66" t="s">
        <v>33</v>
      </c>
      <c r="I15" s="66" t="s">
        <v>34</v>
      </c>
      <c r="J15" s="66" t="s">
        <v>35</v>
      </c>
      <c r="K15" s="66" t="s">
        <v>36</v>
      </c>
      <c r="L15" s="66"/>
      <c r="M15" s="66" t="s">
        <v>37</v>
      </c>
      <c r="N15" s="66">
        <v>2020</v>
      </c>
      <c r="O15" s="66" t="s">
        <v>38</v>
      </c>
      <c r="P15" s="69">
        <v>327</v>
      </c>
      <c r="Q15" s="69" t="s">
        <v>39</v>
      </c>
      <c r="R15" s="70">
        <v>102.033</v>
      </c>
    </row>
    <row r="16" spans="1:18" ht="71.25" customHeight="1">
      <c r="A16" s="65" t="s">
        <v>61</v>
      </c>
      <c r="B16" s="66" t="s">
        <v>30</v>
      </c>
      <c r="C16" s="66" t="s">
        <v>31</v>
      </c>
      <c r="D16" s="66" t="s">
        <v>62</v>
      </c>
      <c r="E16" s="71" t="s">
        <v>63</v>
      </c>
      <c r="F16" s="68" t="s">
        <v>64</v>
      </c>
      <c r="G16" s="66" t="s">
        <v>32</v>
      </c>
      <c r="H16" s="66" t="s">
        <v>33</v>
      </c>
      <c r="I16" s="66" t="s">
        <v>34</v>
      </c>
      <c r="J16" s="66" t="s">
        <v>35</v>
      </c>
      <c r="K16" s="66" t="s">
        <v>36</v>
      </c>
      <c r="L16" s="66"/>
      <c r="M16" s="66" t="s">
        <v>37</v>
      </c>
      <c r="N16" s="66">
        <v>2020</v>
      </c>
      <c r="O16" s="66" t="s">
        <v>38</v>
      </c>
      <c r="P16" s="69">
        <v>26</v>
      </c>
      <c r="Q16" s="69" t="s">
        <v>39</v>
      </c>
      <c r="R16" s="70">
        <v>20.272</v>
      </c>
    </row>
    <row r="17" spans="1:18" ht="71.25" customHeight="1">
      <c r="A17" s="65" t="s">
        <v>65</v>
      </c>
      <c r="B17" s="66" t="s">
        <v>30</v>
      </c>
      <c r="C17" s="66" t="s">
        <v>31</v>
      </c>
      <c r="D17" s="66" t="s">
        <v>66</v>
      </c>
      <c r="E17" s="71" t="s">
        <v>67</v>
      </c>
      <c r="F17" s="68" t="s">
        <v>68</v>
      </c>
      <c r="G17" s="66" t="s">
        <v>32</v>
      </c>
      <c r="H17" s="66" t="s">
        <v>33</v>
      </c>
      <c r="I17" s="66" t="s">
        <v>34</v>
      </c>
      <c r="J17" s="66" t="s">
        <v>35</v>
      </c>
      <c r="K17" s="66" t="s">
        <v>36</v>
      </c>
      <c r="L17" s="66"/>
      <c r="M17" s="66" t="s">
        <v>37</v>
      </c>
      <c r="N17" s="66">
        <v>2020</v>
      </c>
      <c r="O17" s="66" t="s">
        <v>38</v>
      </c>
      <c r="P17" s="69">
        <v>16</v>
      </c>
      <c r="Q17" s="69" t="s">
        <v>39</v>
      </c>
      <c r="R17" s="70">
        <v>21.247</v>
      </c>
    </row>
    <row r="18" spans="1:18" ht="71.25" customHeight="1">
      <c r="A18" s="65" t="s">
        <v>69</v>
      </c>
      <c r="B18" s="66" t="s">
        <v>30</v>
      </c>
      <c r="C18" s="66" t="s">
        <v>31</v>
      </c>
      <c r="D18" s="66" t="s">
        <v>70</v>
      </c>
      <c r="E18" s="73" t="s">
        <v>71</v>
      </c>
      <c r="F18" s="68" t="s">
        <v>72</v>
      </c>
      <c r="G18" s="66" t="s">
        <v>32</v>
      </c>
      <c r="H18" s="66" t="s">
        <v>33</v>
      </c>
      <c r="I18" s="66" t="s">
        <v>34</v>
      </c>
      <c r="J18" s="66" t="s">
        <v>35</v>
      </c>
      <c r="K18" s="66" t="s">
        <v>36</v>
      </c>
      <c r="L18" s="66"/>
      <c r="M18" s="66" t="s">
        <v>37</v>
      </c>
      <c r="N18" s="66">
        <v>2020</v>
      </c>
      <c r="O18" s="66" t="s">
        <v>38</v>
      </c>
      <c r="P18" s="69">
        <v>12</v>
      </c>
      <c r="Q18" s="69" t="s">
        <v>39</v>
      </c>
      <c r="R18" s="70">
        <v>20.055</v>
      </c>
    </row>
    <row r="19" spans="1:18" ht="71.25" customHeight="1">
      <c r="A19" s="65" t="s">
        <v>73</v>
      </c>
      <c r="B19" s="66" t="s">
        <v>30</v>
      </c>
      <c r="C19" s="66" t="s">
        <v>31</v>
      </c>
      <c r="D19" s="66" t="s">
        <v>74</v>
      </c>
      <c r="E19" s="74" t="s">
        <v>75</v>
      </c>
      <c r="F19" s="68" t="s">
        <v>76</v>
      </c>
      <c r="G19" s="66" t="s">
        <v>60</v>
      </c>
      <c r="H19" s="66" t="s">
        <v>33</v>
      </c>
      <c r="I19" s="66" t="s">
        <v>34</v>
      </c>
      <c r="J19" s="66" t="s">
        <v>35</v>
      </c>
      <c r="K19" s="66" t="s">
        <v>36</v>
      </c>
      <c r="L19" s="66"/>
      <c r="M19" s="66" t="s">
        <v>37</v>
      </c>
      <c r="N19" s="66">
        <v>2020</v>
      </c>
      <c r="O19" s="66" t="s">
        <v>38</v>
      </c>
      <c r="P19" s="69">
        <v>63</v>
      </c>
      <c r="Q19" s="69" t="s">
        <v>39</v>
      </c>
      <c r="R19" s="70">
        <v>26.808</v>
      </c>
    </row>
    <row r="20" spans="1:18" ht="71.25" customHeight="1">
      <c r="A20" s="65" t="s">
        <v>77</v>
      </c>
      <c r="B20" s="66" t="s">
        <v>30</v>
      </c>
      <c r="C20" s="66" t="s">
        <v>31</v>
      </c>
      <c r="D20" s="66" t="s">
        <v>78</v>
      </c>
      <c r="E20" s="71" t="s">
        <v>79</v>
      </c>
      <c r="F20" s="68" t="s">
        <v>80</v>
      </c>
      <c r="G20" s="66" t="s">
        <v>32</v>
      </c>
      <c r="H20" s="66" t="s">
        <v>33</v>
      </c>
      <c r="I20" s="66" t="s">
        <v>34</v>
      </c>
      <c r="J20" s="66" t="s">
        <v>35</v>
      </c>
      <c r="K20" s="66" t="s">
        <v>36</v>
      </c>
      <c r="L20" s="66"/>
      <c r="M20" s="66" t="s">
        <v>37</v>
      </c>
      <c r="N20" s="66">
        <v>2020</v>
      </c>
      <c r="O20" s="66" t="s">
        <v>38</v>
      </c>
      <c r="P20" s="69">
        <v>70</v>
      </c>
      <c r="Q20" s="69" t="s">
        <v>39</v>
      </c>
      <c r="R20" s="70">
        <v>23.896</v>
      </c>
    </row>
    <row r="21" spans="1:18" ht="71.25" customHeight="1">
      <c r="A21" s="65" t="s">
        <v>81</v>
      </c>
      <c r="B21" s="66" t="s">
        <v>30</v>
      </c>
      <c r="C21" s="66" t="s">
        <v>31</v>
      </c>
      <c r="D21" s="66" t="s">
        <v>82</v>
      </c>
      <c r="E21" s="71" t="s">
        <v>83</v>
      </c>
      <c r="F21" s="68" t="s">
        <v>84</v>
      </c>
      <c r="G21" s="66" t="s">
        <v>60</v>
      </c>
      <c r="H21" s="66" t="s">
        <v>33</v>
      </c>
      <c r="I21" s="66" t="s">
        <v>34</v>
      </c>
      <c r="J21" s="66" t="s">
        <v>35</v>
      </c>
      <c r="K21" s="66" t="s">
        <v>36</v>
      </c>
      <c r="L21" s="66"/>
      <c r="M21" s="66" t="s">
        <v>37</v>
      </c>
      <c r="N21" s="66">
        <v>2020</v>
      </c>
      <c r="O21" s="66" t="s">
        <v>38</v>
      </c>
      <c r="P21" s="69">
        <v>54</v>
      </c>
      <c r="Q21" s="69" t="s">
        <v>39</v>
      </c>
      <c r="R21" s="70">
        <v>23.242</v>
      </c>
    </row>
    <row r="22" spans="1:18" ht="101.25" customHeight="1">
      <c r="A22" s="75" t="s">
        <v>85</v>
      </c>
      <c r="B22" s="66" t="s">
        <v>86</v>
      </c>
      <c r="C22" s="66" t="s">
        <v>87</v>
      </c>
      <c r="D22" s="76" t="s">
        <v>88</v>
      </c>
      <c r="E22" s="76" t="s">
        <v>89</v>
      </c>
      <c r="F22" s="77" t="s">
        <v>90</v>
      </c>
      <c r="G22" s="66" t="s">
        <v>32</v>
      </c>
      <c r="H22" s="66" t="s">
        <v>33</v>
      </c>
      <c r="I22" s="66" t="s">
        <v>34</v>
      </c>
      <c r="J22" s="66" t="s">
        <v>35</v>
      </c>
      <c r="K22" s="66" t="s">
        <v>36</v>
      </c>
      <c r="L22" s="66"/>
      <c r="M22" s="66" t="s">
        <v>37</v>
      </c>
      <c r="N22" s="66">
        <v>2021</v>
      </c>
      <c r="O22" s="66" t="s">
        <v>38</v>
      </c>
      <c r="P22" s="69">
        <v>45</v>
      </c>
      <c r="Q22" s="69" t="s">
        <v>39</v>
      </c>
      <c r="R22" s="69">
        <v>28.683</v>
      </c>
    </row>
    <row r="23" spans="1:18" ht="71.25" customHeight="1">
      <c r="A23" s="75" t="s">
        <v>91</v>
      </c>
      <c r="B23" s="66" t="s">
        <v>30</v>
      </c>
      <c r="C23" s="66" t="s">
        <v>31</v>
      </c>
      <c r="D23" s="76" t="s">
        <v>92</v>
      </c>
      <c r="E23" s="76" t="s">
        <v>93</v>
      </c>
      <c r="F23" s="78" t="s">
        <v>94</v>
      </c>
      <c r="G23" s="66" t="s">
        <v>32</v>
      </c>
      <c r="H23" s="66" t="s">
        <v>33</v>
      </c>
      <c r="I23" s="66" t="s">
        <v>34</v>
      </c>
      <c r="J23" s="66" t="s">
        <v>35</v>
      </c>
      <c r="K23" s="66" t="s">
        <v>36</v>
      </c>
      <c r="L23" s="66"/>
      <c r="M23" s="66" t="s">
        <v>37</v>
      </c>
      <c r="N23" s="66">
        <v>2021</v>
      </c>
      <c r="O23" s="66" t="s">
        <v>38</v>
      </c>
      <c r="P23" s="69">
        <v>140</v>
      </c>
      <c r="Q23" s="69" t="s">
        <v>39</v>
      </c>
      <c r="R23" s="69">
        <v>49.93</v>
      </c>
    </row>
    <row r="24" spans="1:18" ht="71.25" customHeight="1">
      <c r="A24" s="75" t="s">
        <v>95</v>
      </c>
      <c r="B24" s="66" t="s">
        <v>30</v>
      </c>
      <c r="C24" s="66" t="s">
        <v>87</v>
      </c>
      <c r="D24" s="76" t="s">
        <v>96</v>
      </c>
      <c r="E24" s="76" t="s">
        <v>97</v>
      </c>
      <c r="F24" s="79" t="s">
        <v>98</v>
      </c>
      <c r="G24" s="66" t="s">
        <v>32</v>
      </c>
      <c r="H24" s="66" t="s">
        <v>33</v>
      </c>
      <c r="I24" s="66" t="s">
        <v>34</v>
      </c>
      <c r="J24" s="66" t="s">
        <v>35</v>
      </c>
      <c r="K24" s="66" t="s">
        <v>36</v>
      </c>
      <c r="L24" s="66"/>
      <c r="M24" s="66" t="s">
        <v>37</v>
      </c>
      <c r="N24" s="66">
        <v>2021</v>
      </c>
      <c r="O24" s="66" t="s">
        <v>38</v>
      </c>
      <c r="P24" s="69">
        <v>40</v>
      </c>
      <c r="Q24" s="69" t="s">
        <v>39</v>
      </c>
      <c r="R24" s="69">
        <v>22.46</v>
      </c>
    </row>
    <row r="25" spans="1:18" ht="71.25" customHeight="1">
      <c r="A25" s="75" t="s">
        <v>99</v>
      </c>
      <c r="B25" s="66" t="s">
        <v>30</v>
      </c>
      <c r="C25" s="66" t="s">
        <v>31</v>
      </c>
      <c r="D25" s="80" t="s">
        <v>100</v>
      </c>
      <c r="E25" s="80" t="s">
        <v>101</v>
      </c>
      <c r="F25" s="81" t="s">
        <v>102</v>
      </c>
      <c r="G25" s="66" t="s">
        <v>32</v>
      </c>
      <c r="H25" s="66" t="s">
        <v>33</v>
      </c>
      <c r="I25" s="66" t="s">
        <v>34</v>
      </c>
      <c r="J25" s="66" t="s">
        <v>35</v>
      </c>
      <c r="K25" s="66" t="s">
        <v>36</v>
      </c>
      <c r="L25" s="66"/>
      <c r="M25" s="66" t="s">
        <v>37</v>
      </c>
      <c r="N25" s="66">
        <v>2021</v>
      </c>
      <c r="O25" s="66" t="s">
        <v>38</v>
      </c>
      <c r="P25" s="69">
        <v>15</v>
      </c>
      <c r="Q25" s="69" t="s">
        <v>39</v>
      </c>
      <c r="R25" s="69">
        <v>20.637</v>
      </c>
    </row>
    <row r="26" spans="1:18" ht="71.25" customHeight="1">
      <c r="A26" s="75" t="s">
        <v>103</v>
      </c>
      <c r="B26" s="66" t="s">
        <v>30</v>
      </c>
      <c r="C26" s="66" t="s">
        <v>31</v>
      </c>
      <c r="D26" s="80" t="s">
        <v>104</v>
      </c>
      <c r="E26" s="80" t="s">
        <v>105</v>
      </c>
      <c r="F26" s="81" t="s">
        <v>106</v>
      </c>
      <c r="G26" s="66" t="s">
        <v>32</v>
      </c>
      <c r="H26" s="66" t="s">
        <v>33</v>
      </c>
      <c r="I26" s="66" t="s">
        <v>34</v>
      </c>
      <c r="J26" s="66" t="s">
        <v>35</v>
      </c>
      <c r="K26" s="66" t="s">
        <v>36</v>
      </c>
      <c r="L26" s="66"/>
      <c r="M26" s="66" t="s">
        <v>37</v>
      </c>
      <c r="N26" s="66">
        <v>2021</v>
      </c>
      <c r="O26" s="66" t="s">
        <v>38</v>
      </c>
      <c r="P26" s="69">
        <v>17</v>
      </c>
      <c r="Q26" s="69" t="s">
        <v>39</v>
      </c>
      <c r="R26" s="69">
        <v>19.777</v>
      </c>
    </row>
    <row r="27" spans="1:18" ht="71.25" customHeight="1">
      <c r="A27" s="75" t="s">
        <v>107</v>
      </c>
      <c r="B27" s="66" t="s">
        <v>30</v>
      </c>
      <c r="C27" s="66" t="s">
        <v>31</v>
      </c>
      <c r="D27" s="76" t="s">
        <v>108</v>
      </c>
      <c r="E27" s="76" t="s">
        <v>109</v>
      </c>
      <c r="F27" s="79" t="s">
        <v>110</v>
      </c>
      <c r="G27" s="66" t="s">
        <v>32</v>
      </c>
      <c r="H27" s="66" t="s">
        <v>33</v>
      </c>
      <c r="I27" s="66" t="s">
        <v>34</v>
      </c>
      <c r="J27" s="66" t="s">
        <v>35</v>
      </c>
      <c r="K27" s="66" t="s">
        <v>36</v>
      </c>
      <c r="L27" s="66"/>
      <c r="M27" s="66" t="s">
        <v>37</v>
      </c>
      <c r="N27" s="66">
        <v>2021</v>
      </c>
      <c r="O27" s="66" t="s">
        <v>38</v>
      </c>
      <c r="P27" s="69">
        <v>56</v>
      </c>
      <c r="Q27" s="69" t="s">
        <v>39</v>
      </c>
      <c r="R27" s="69">
        <v>32.18</v>
      </c>
    </row>
    <row r="28" spans="1:18" ht="71.25" customHeight="1">
      <c r="A28" s="75" t="s">
        <v>111</v>
      </c>
      <c r="B28" s="66" t="s">
        <v>30</v>
      </c>
      <c r="C28" s="66" t="s">
        <v>31</v>
      </c>
      <c r="D28" s="80" t="s">
        <v>112</v>
      </c>
      <c r="E28" s="80" t="s">
        <v>113</v>
      </c>
      <c r="F28" s="81" t="s">
        <v>114</v>
      </c>
      <c r="G28" s="66" t="s">
        <v>32</v>
      </c>
      <c r="H28" s="66" t="s">
        <v>33</v>
      </c>
      <c r="I28" s="66" t="s">
        <v>34</v>
      </c>
      <c r="J28" s="66" t="s">
        <v>35</v>
      </c>
      <c r="K28" s="66" t="s">
        <v>36</v>
      </c>
      <c r="L28" s="66"/>
      <c r="M28" s="66" t="s">
        <v>37</v>
      </c>
      <c r="N28" s="66">
        <v>2021</v>
      </c>
      <c r="O28" s="66" t="s">
        <v>38</v>
      </c>
      <c r="P28" s="69">
        <v>40</v>
      </c>
      <c r="Q28" s="69" t="s">
        <v>39</v>
      </c>
      <c r="R28" s="69">
        <v>22.644</v>
      </c>
    </row>
    <row r="29" spans="1:18" ht="71.25" customHeight="1">
      <c r="A29" s="75" t="s">
        <v>115</v>
      </c>
      <c r="B29" s="66" t="s">
        <v>30</v>
      </c>
      <c r="C29" s="66" t="s">
        <v>31</v>
      </c>
      <c r="D29" s="80" t="s">
        <v>116</v>
      </c>
      <c r="E29" s="80" t="s">
        <v>117</v>
      </c>
      <c r="F29" s="81" t="s">
        <v>118</v>
      </c>
      <c r="G29" s="66" t="s">
        <v>32</v>
      </c>
      <c r="H29" s="66" t="s">
        <v>33</v>
      </c>
      <c r="I29" s="66" t="s">
        <v>34</v>
      </c>
      <c r="J29" s="66" t="s">
        <v>35</v>
      </c>
      <c r="K29" s="66" t="s">
        <v>36</v>
      </c>
      <c r="L29" s="66"/>
      <c r="M29" s="66" t="s">
        <v>37</v>
      </c>
      <c r="N29" s="66">
        <v>2021</v>
      </c>
      <c r="O29" s="66" t="s">
        <v>38</v>
      </c>
      <c r="P29" s="69">
        <v>11</v>
      </c>
      <c r="Q29" s="69" t="s">
        <v>39</v>
      </c>
      <c r="R29" s="69">
        <v>18.881</v>
      </c>
    </row>
    <row r="30" spans="1:18" ht="71.25" customHeight="1">
      <c r="A30" s="75" t="s">
        <v>119</v>
      </c>
      <c r="B30" s="66" t="s">
        <v>30</v>
      </c>
      <c r="C30" s="66" t="s">
        <v>31</v>
      </c>
      <c r="D30" s="82" t="s">
        <v>120</v>
      </c>
      <c r="E30" s="82" t="s">
        <v>121</v>
      </c>
      <c r="F30" s="83" t="s">
        <v>122</v>
      </c>
      <c r="G30" s="66" t="s">
        <v>32</v>
      </c>
      <c r="H30" s="66" t="s">
        <v>33</v>
      </c>
      <c r="I30" s="66" t="s">
        <v>34</v>
      </c>
      <c r="J30" s="66" t="s">
        <v>35</v>
      </c>
      <c r="K30" s="66" t="s">
        <v>36</v>
      </c>
      <c r="L30" s="66"/>
      <c r="M30" s="66" t="s">
        <v>37</v>
      </c>
      <c r="N30" s="66">
        <v>2021</v>
      </c>
      <c r="O30" s="66" t="s">
        <v>38</v>
      </c>
      <c r="P30" s="69">
        <v>32</v>
      </c>
      <c r="Q30" s="69" t="s">
        <v>39</v>
      </c>
      <c r="R30" s="69">
        <v>27.116</v>
      </c>
    </row>
    <row r="31" spans="1:18" ht="71.25" customHeight="1">
      <c r="A31" s="75" t="s">
        <v>123</v>
      </c>
      <c r="B31" s="66" t="s">
        <v>30</v>
      </c>
      <c r="C31" s="66" t="s">
        <v>31</v>
      </c>
      <c r="D31" s="80" t="s">
        <v>124</v>
      </c>
      <c r="E31" s="84" t="s">
        <v>125</v>
      </c>
      <c r="F31" s="81" t="s">
        <v>126</v>
      </c>
      <c r="G31" s="66" t="s">
        <v>60</v>
      </c>
      <c r="H31" s="66" t="s">
        <v>33</v>
      </c>
      <c r="I31" s="66" t="s">
        <v>34</v>
      </c>
      <c r="J31" s="66" t="s">
        <v>35</v>
      </c>
      <c r="K31" s="66" t="s">
        <v>36</v>
      </c>
      <c r="L31" s="66"/>
      <c r="M31" s="66" t="s">
        <v>37</v>
      </c>
      <c r="N31" s="66">
        <v>2021</v>
      </c>
      <c r="O31" s="66" t="s">
        <v>38</v>
      </c>
      <c r="P31" s="69">
        <v>145</v>
      </c>
      <c r="Q31" s="69" t="s">
        <v>39</v>
      </c>
      <c r="R31" s="69">
        <v>80.535</v>
      </c>
    </row>
    <row r="32" spans="1:18" ht="71.25" customHeight="1">
      <c r="A32" s="75" t="s">
        <v>127</v>
      </c>
      <c r="B32" s="66" t="s">
        <v>128</v>
      </c>
      <c r="C32" s="66" t="s">
        <v>128</v>
      </c>
      <c r="D32" s="76" t="s">
        <v>129</v>
      </c>
      <c r="E32" s="76" t="s">
        <v>130</v>
      </c>
      <c r="F32" s="77" t="s">
        <v>131</v>
      </c>
      <c r="G32" s="66" t="s">
        <v>32</v>
      </c>
      <c r="H32" s="66" t="s">
        <v>33</v>
      </c>
      <c r="I32" s="66" t="s">
        <v>34</v>
      </c>
      <c r="J32" s="66" t="s">
        <v>35</v>
      </c>
      <c r="K32" s="66" t="s">
        <v>36</v>
      </c>
      <c r="L32" s="66"/>
      <c r="M32" s="66" t="s">
        <v>37</v>
      </c>
      <c r="N32" s="66">
        <v>2021</v>
      </c>
      <c r="O32" s="66" t="s">
        <v>38</v>
      </c>
      <c r="P32" s="69">
        <v>30</v>
      </c>
      <c r="Q32" s="69" t="s">
        <v>39</v>
      </c>
      <c r="R32" s="69">
        <v>12.341</v>
      </c>
    </row>
    <row r="33" spans="1:18" ht="71.25" customHeight="1">
      <c r="A33" s="75" t="s">
        <v>132</v>
      </c>
      <c r="B33" s="66" t="s">
        <v>128</v>
      </c>
      <c r="C33" s="66" t="s">
        <v>128</v>
      </c>
      <c r="D33" s="76" t="s">
        <v>129</v>
      </c>
      <c r="E33" s="76" t="s">
        <v>133</v>
      </c>
      <c r="F33" s="77" t="s">
        <v>134</v>
      </c>
      <c r="G33" s="66" t="s">
        <v>32</v>
      </c>
      <c r="H33" s="66" t="s">
        <v>33</v>
      </c>
      <c r="I33" s="66" t="s">
        <v>34</v>
      </c>
      <c r="J33" s="66" t="s">
        <v>35</v>
      </c>
      <c r="K33" s="66" t="s">
        <v>36</v>
      </c>
      <c r="L33" s="66"/>
      <c r="M33" s="66" t="s">
        <v>37</v>
      </c>
      <c r="N33" s="66">
        <v>2021</v>
      </c>
      <c r="O33" s="66" t="s">
        <v>38</v>
      </c>
      <c r="P33" s="69">
        <v>135</v>
      </c>
      <c r="Q33" s="69" t="s">
        <v>39</v>
      </c>
      <c r="R33" s="69">
        <v>24.921</v>
      </c>
    </row>
    <row r="34" spans="1:18" ht="71.25" customHeight="1">
      <c r="A34" s="75" t="s">
        <v>135</v>
      </c>
      <c r="B34" s="66" t="s">
        <v>128</v>
      </c>
      <c r="C34" s="66" t="s">
        <v>128</v>
      </c>
      <c r="D34" s="76" t="s">
        <v>136</v>
      </c>
      <c r="E34" s="76" t="s">
        <v>137</v>
      </c>
      <c r="F34" s="79" t="s">
        <v>138</v>
      </c>
      <c r="G34" s="66" t="s">
        <v>32</v>
      </c>
      <c r="H34" s="66" t="s">
        <v>33</v>
      </c>
      <c r="I34" s="66" t="s">
        <v>34</v>
      </c>
      <c r="J34" s="66" t="s">
        <v>35</v>
      </c>
      <c r="K34" s="66" t="s">
        <v>36</v>
      </c>
      <c r="L34" s="66"/>
      <c r="M34" s="66" t="s">
        <v>37</v>
      </c>
      <c r="N34" s="66">
        <v>2021</v>
      </c>
      <c r="O34" s="66" t="s">
        <v>38</v>
      </c>
      <c r="P34" s="69">
        <v>45</v>
      </c>
      <c r="Q34" s="69" t="s">
        <v>39</v>
      </c>
      <c r="R34" s="69">
        <v>50.849</v>
      </c>
    </row>
    <row r="35" spans="1:18" ht="71.25" customHeight="1">
      <c r="A35" s="75" t="s">
        <v>139</v>
      </c>
      <c r="B35" s="66" t="s">
        <v>128</v>
      </c>
      <c r="C35" s="66" t="s">
        <v>128</v>
      </c>
      <c r="D35" s="76" t="s">
        <v>129</v>
      </c>
      <c r="E35" s="76" t="s">
        <v>140</v>
      </c>
      <c r="F35" s="77" t="s">
        <v>141</v>
      </c>
      <c r="G35" s="66" t="s">
        <v>32</v>
      </c>
      <c r="H35" s="66" t="s">
        <v>33</v>
      </c>
      <c r="I35" s="66" t="s">
        <v>34</v>
      </c>
      <c r="J35" s="66" t="s">
        <v>35</v>
      </c>
      <c r="K35" s="66" t="s">
        <v>36</v>
      </c>
      <c r="L35" s="66"/>
      <c r="M35" s="66" t="s">
        <v>37</v>
      </c>
      <c r="N35" s="66">
        <v>2021</v>
      </c>
      <c r="O35" s="66" t="s">
        <v>38</v>
      </c>
      <c r="P35" s="69">
        <v>450</v>
      </c>
      <c r="Q35" s="69" t="s">
        <v>39</v>
      </c>
      <c r="R35" s="69">
        <v>42.206</v>
      </c>
    </row>
    <row r="36" spans="1:18" ht="71.25" customHeight="1">
      <c r="A36" s="75" t="s">
        <v>142</v>
      </c>
      <c r="B36" s="66" t="s">
        <v>30</v>
      </c>
      <c r="C36" s="66" t="s">
        <v>31</v>
      </c>
      <c r="D36" s="80" t="s">
        <v>143</v>
      </c>
      <c r="E36" s="76" t="s">
        <v>144</v>
      </c>
      <c r="F36" s="81" t="s">
        <v>145</v>
      </c>
      <c r="G36" s="66" t="s">
        <v>32</v>
      </c>
      <c r="H36" s="66" t="s">
        <v>33</v>
      </c>
      <c r="I36" s="66" t="s">
        <v>34</v>
      </c>
      <c r="J36" s="66" t="s">
        <v>35</v>
      </c>
      <c r="K36" s="66" t="s">
        <v>36</v>
      </c>
      <c r="L36" s="66"/>
      <c r="M36" s="66" t="s">
        <v>37</v>
      </c>
      <c r="N36" s="66">
        <v>2021</v>
      </c>
      <c r="O36" s="66" t="s">
        <v>38</v>
      </c>
      <c r="P36" s="69">
        <v>115</v>
      </c>
      <c r="Q36" s="69" t="s">
        <v>39</v>
      </c>
      <c r="R36" s="69">
        <v>78.856</v>
      </c>
    </row>
    <row r="37" spans="1:18" ht="79.5" customHeight="1">
      <c r="A37" s="75" t="s">
        <v>146</v>
      </c>
      <c r="B37" s="66" t="s">
        <v>30</v>
      </c>
      <c r="C37" s="66" t="s">
        <v>31</v>
      </c>
      <c r="D37" s="76" t="s">
        <v>147</v>
      </c>
      <c r="E37" s="76" t="s">
        <v>148</v>
      </c>
      <c r="F37" s="79" t="s">
        <v>149</v>
      </c>
      <c r="G37" s="66" t="s">
        <v>32</v>
      </c>
      <c r="H37" s="66" t="s">
        <v>33</v>
      </c>
      <c r="I37" s="66" t="s">
        <v>34</v>
      </c>
      <c r="J37" s="66" t="s">
        <v>35</v>
      </c>
      <c r="K37" s="66" t="s">
        <v>36</v>
      </c>
      <c r="L37" s="66"/>
      <c r="M37" s="66" t="s">
        <v>37</v>
      </c>
      <c r="N37" s="66">
        <v>2021</v>
      </c>
      <c r="O37" s="66" t="s">
        <v>38</v>
      </c>
      <c r="P37" s="69">
        <v>35</v>
      </c>
      <c r="Q37" s="69" t="s">
        <v>39</v>
      </c>
      <c r="R37" s="69">
        <v>21.038</v>
      </c>
    </row>
    <row r="38" spans="1:18" s="111" customFormat="1" ht="79.5" customHeight="1">
      <c r="A38" s="110" t="s">
        <v>789</v>
      </c>
      <c r="B38" s="66" t="s">
        <v>30</v>
      </c>
      <c r="C38" s="66" t="s">
        <v>31</v>
      </c>
      <c r="D38" s="66" t="s">
        <v>790</v>
      </c>
      <c r="E38" s="123" t="s">
        <v>791</v>
      </c>
      <c r="F38" s="68" t="s">
        <v>792</v>
      </c>
      <c r="G38" s="66" t="s">
        <v>32</v>
      </c>
      <c r="H38" s="66" t="s">
        <v>33</v>
      </c>
      <c r="I38" s="66" t="s">
        <v>34</v>
      </c>
      <c r="J38" s="66" t="s">
        <v>35</v>
      </c>
      <c r="K38" s="66" t="s">
        <v>36</v>
      </c>
      <c r="L38" s="66"/>
      <c r="M38" s="66" t="s">
        <v>37</v>
      </c>
      <c r="N38" s="66" t="s">
        <v>793</v>
      </c>
      <c r="O38" s="66" t="s">
        <v>38</v>
      </c>
      <c r="P38" s="69">
        <v>200</v>
      </c>
      <c r="Q38" s="69" t="s">
        <v>39</v>
      </c>
      <c r="R38" s="69">
        <v>74.055</v>
      </c>
    </row>
    <row r="39" spans="1:18" s="111" customFormat="1" ht="79.5" customHeight="1">
      <c r="A39" s="75" t="s">
        <v>794</v>
      </c>
      <c r="B39" s="66" t="s">
        <v>30</v>
      </c>
      <c r="C39" s="66" t="s">
        <v>31</v>
      </c>
      <c r="D39" s="66" t="s">
        <v>795</v>
      </c>
      <c r="E39" s="131" t="s">
        <v>796</v>
      </c>
      <c r="F39" s="68" t="s">
        <v>797</v>
      </c>
      <c r="G39" s="66" t="s">
        <v>32</v>
      </c>
      <c r="H39" s="66" t="s">
        <v>33</v>
      </c>
      <c r="I39" s="66" t="s">
        <v>34</v>
      </c>
      <c r="J39" s="66" t="s">
        <v>35</v>
      </c>
      <c r="K39" s="66" t="s">
        <v>36</v>
      </c>
      <c r="L39" s="66"/>
      <c r="M39" s="66" t="s">
        <v>37</v>
      </c>
      <c r="N39" s="66" t="s">
        <v>793</v>
      </c>
      <c r="O39" s="66" t="s">
        <v>38</v>
      </c>
      <c r="P39" s="69">
        <v>15</v>
      </c>
      <c r="Q39" s="69" t="s">
        <v>39</v>
      </c>
      <c r="R39" s="69">
        <v>17.132</v>
      </c>
    </row>
    <row r="40" spans="1:18" s="111" customFormat="1" ht="79.5" customHeight="1">
      <c r="A40" s="75" t="s">
        <v>798</v>
      </c>
      <c r="B40" s="66" t="s">
        <v>30</v>
      </c>
      <c r="C40" s="66" t="s">
        <v>31</v>
      </c>
      <c r="D40" s="66" t="s">
        <v>799</v>
      </c>
      <c r="E40" s="123" t="s">
        <v>800</v>
      </c>
      <c r="F40" s="68" t="s">
        <v>801</v>
      </c>
      <c r="G40" s="66" t="s">
        <v>32</v>
      </c>
      <c r="H40" s="66" t="s">
        <v>33</v>
      </c>
      <c r="I40" s="66" t="s">
        <v>34</v>
      </c>
      <c r="J40" s="66" t="s">
        <v>35</v>
      </c>
      <c r="K40" s="66" t="s">
        <v>36</v>
      </c>
      <c r="L40" s="66"/>
      <c r="M40" s="66" t="s">
        <v>37</v>
      </c>
      <c r="N40" s="66" t="s">
        <v>793</v>
      </c>
      <c r="O40" s="66" t="s">
        <v>38</v>
      </c>
      <c r="P40" s="69">
        <v>488</v>
      </c>
      <c r="Q40" s="69" t="s">
        <v>39</v>
      </c>
      <c r="R40" s="69">
        <v>164.056</v>
      </c>
    </row>
    <row r="41" spans="1:18" s="111" customFormat="1" ht="79.5" customHeight="1">
      <c r="A41" s="75" t="s">
        <v>802</v>
      </c>
      <c r="B41" s="66" t="s">
        <v>30</v>
      </c>
      <c r="C41" s="66" t="s">
        <v>31</v>
      </c>
      <c r="D41" s="66" t="s">
        <v>803</v>
      </c>
      <c r="E41" s="124" t="s">
        <v>804</v>
      </c>
      <c r="F41" s="68" t="s">
        <v>805</v>
      </c>
      <c r="G41" s="66" t="s">
        <v>32</v>
      </c>
      <c r="H41" s="66" t="s">
        <v>33</v>
      </c>
      <c r="I41" s="66" t="s">
        <v>34</v>
      </c>
      <c r="J41" s="66" t="s">
        <v>35</v>
      </c>
      <c r="K41" s="66" t="s">
        <v>36</v>
      </c>
      <c r="L41" s="66"/>
      <c r="M41" s="66" t="s">
        <v>37</v>
      </c>
      <c r="N41" s="66" t="s">
        <v>793</v>
      </c>
      <c r="O41" s="66" t="s">
        <v>38</v>
      </c>
      <c r="P41" s="69">
        <v>15</v>
      </c>
      <c r="Q41" s="69" t="s">
        <v>39</v>
      </c>
      <c r="R41" s="69">
        <v>21.091</v>
      </c>
    </row>
    <row r="42" spans="1:18" s="111" customFormat="1" ht="79.5" customHeight="1">
      <c r="A42" s="75" t="s">
        <v>806</v>
      </c>
      <c r="B42" s="66" t="s">
        <v>30</v>
      </c>
      <c r="C42" s="66" t="s">
        <v>31</v>
      </c>
      <c r="D42" s="66" t="s">
        <v>807</v>
      </c>
      <c r="E42" s="123" t="s">
        <v>808</v>
      </c>
      <c r="F42" s="68" t="s">
        <v>809</v>
      </c>
      <c r="G42" s="66" t="s">
        <v>60</v>
      </c>
      <c r="H42" s="66" t="s">
        <v>33</v>
      </c>
      <c r="I42" s="66" t="s">
        <v>34</v>
      </c>
      <c r="J42" s="66" t="s">
        <v>35</v>
      </c>
      <c r="K42" s="66" t="s">
        <v>36</v>
      </c>
      <c r="L42" s="66"/>
      <c r="M42" s="66" t="s">
        <v>37</v>
      </c>
      <c r="N42" s="66" t="s">
        <v>793</v>
      </c>
      <c r="O42" s="66" t="s">
        <v>38</v>
      </c>
      <c r="P42" s="69">
        <v>60</v>
      </c>
      <c r="Q42" s="69" t="s">
        <v>39</v>
      </c>
      <c r="R42" s="69">
        <v>48.053</v>
      </c>
    </row>
    <row r="43" spans="1:18" s="111" customFormat="1" ht="79.5" customHeight="1">
      <c r="A43" s="75" t="s">
        <v>810</v>
      </c>
      <c r="B43" s="66" t="s">
        <v>30</v>
      </c>
      <c r="C43" s="66" t="s">
        <v>31</v>
      </c>
      <c r="D43" s="66" t="s">
        <v>807</v>
      </c>
      <c r="E43" s="123" t="s">
        <v>808</v>
      </c>
      <c r="F43" s="68" t="s">
        <v>809</v>
      </c>
      <c r="G43" s="66" t="s">
        <v>32</v>
      </c>
      <c r="H43" s="66" t="s">
        <v>33</v>
      </c>
      <c r="I43" s="66" t="s">
        <v>34</v>
      </c>
      <c r="J43" s="66" t="s">
        <v>35</v>
      </c>
      <c r="K43" s="66" t="s">
        <v>36</v>
      </c>
      <c r="L43" s="66"/>
      <c r="M43" s="66" t="s">
        <v>37</v>
      </c>
      <c r="N43" s="66" t="s">
        <v>793</v>
      </c>
      <c r="O43" s="66" t="s">
        <v>38</v>
      </c>
      <c r="P43" s="69">
        <v>90</v>
      </c>
      <c r="Q43" s="69" t="s">
        <v>39</v>
      </c>
      <c r="R43" s="69">
        <v>34.047</v>
      </c>
    </row>
    <row r="44" spans="1:18" s="111" customFormat="1" ht="79.5" customHeight="1">
      <c r="A44" s="75" t="s">
        <v>811</v>
      </c>
      <c r="B44" s="66" t="s">
        <v>30</v>
      </c>
      <c r="C44" s="66" t="s">
        <v>31</v>
      </c>
      <c r="D44" s="66" t="s">
        <v>812</v>
      </c>
      <c r="E44" s="123" t="s">
        <v>813</v>
      </c>
      <c r="F44" s="68" t="s">
        <v>814</v>
      </c>
      <c r="G44" s="66" t="s">
        <v>32</v>
      </c>
      <c r="H44" s="66" t="s">
        <v>33</v>
      </c>
      <c r="I44" s="66" t="s">
        <v>34</v>
      </c>
      <c r="J44" s="66" t="s">
        <v>35</v>
      </c>
      <c r="K44" s="66" t="s">
        <v>36</v>
      </c>
      <c r="L44" s="66"/>
      <c r="M44" s="66" t="s">
        <v>37</v>
      </c>
      <c r="N44" s="66" t="s">
        <v>793</v>
      </c>
      <c r="O44" s="66" t="s">
        <v>38</v>
      </c>
      <c r="P44" s="69">
        <v>25</v>
      </c>
      <c r="Q44" s="69" t="s">
        <v>39</v>
      </c>
      <c r="R44" s="69">
        <v>22.038</v>
      </c>
    </row>
    <row r="45" spans="1:18" s="111" customFormat="1" ht="79.5" customHeight="1">
      <c r="A45" s="75" t="s">
        <v>815</v>
      </c>
      <c r="B45" s="66" t="s">
        <v>30</v>
      </c>
      <c r="C45" s="66" t="s">
        <v>31</v>
      </c>
      <c r="D45" s="66" t="s">
        <v>584</v>
      </c>
      <c r="E45" s="131" t="s">
        <v>816</v>
      </c>
      <c r="F45" s="68" t="s">
        <v>817</v>
      </c>
      <c r="G45" s="66" t="s">
        <v>32</v>
      </c>
      <c r="H45" s="66" t="s">
        <v>33</v>
      </c>
      <c r="I45" s="66" t="s">
        <v>34</v>
      </c>
      <c r="J45" s="66" t="s">
        <v>35</v>
      </c>
      <c r="K45" s="66" t="s">
        <v>36</v>
      </c>
      <c r="L45" s="66"/>
      <c r="M45" s="66" t="s">
        <v>37</v>
      </c>
      <c r="N45" s="66" t="s">
        <v>793</v>
      </c>
      <c r="O45" s="66" t="s">
        <v>38</v>
      </c>
      <c r="P45" s="69">
        <v>30</v>
      </c>
      <c r="Q45" s="69" t="s">
        <v>39</v>
      </c>
      <c r="R45" s="69">
        <v>22.581</v>
      </c>
    </row>
    <row r="46" spans="1:18" s="111" customFormat="1" ht="79.5" customHeight="1">
      <c r="A46" s="75" t="s">
        <v>818</v>
      </c>
      <c r="B46" s="66" t="s">
        <v>30</v>
      </c>
      <c r="C46" s="66" t="s">
        <v>31</v>
      </c>
      <c r="D46" s="66" t="s">
        <v>819</v>
      </c>
      <c r="E46" s="123" t="s">
        <v>820</v>
      </c>
      <c r="F46" s="68" t="s">
        <v>821</v>
      </c>
      <c r="G46" s="66" t="s">
        <v>32</v>
      </c>
      <c r="H46" s="66" t="s">
        <v>33</v>
      </c>
      <c r="I46" s="66" t="s">
        <v>34</v>
      </c>
      <c r="J46" s="66" t="s">
        <v>35</v>
      </c>
      <c r="K46" s="66" t="s">
        <v>36</v>
      </c>
      <c r="L46" s="66"/>
      <c r="M46" s="66" t="s">
        <v>37</v>
      </c>
      <c r="N46" s="66" t="s">
        <v>793</v>
      </c>
      <c r="O46" s="66" t="s">
        <v>38</v>
      </c>
      <c r="P46" s="69">
        <v>16</v>
      </c>
      <c r="Q46" s="69" t="s">
        <v>39</v>
      </c>
      <c r="R46" s="69">
        <v>16.847</v>
      </c>
    </row>
    <row r="47" spans="1:18" s="111" customFormat="1" ht="79.5" customHeight="1">
      <c r="A47" s="75" t="s">
        <v>822</v>
      </c>
      <c r="B47" s="66" t="s">
        <v>30</v>
      </c>
      <c r="C47" s="66" t="s">
        <v>31</v>
      </c>
      <c r="D47" s="66" t="s">
        <v>823</v>
      </c>
      <c r="E47" s="124" t="s">
        <v>824</v>
      </c>
      <c r="F47" s="68" t="s">
        <v>825</v>
      </c>
      <c r="G47" s="66" t="s">
        <v>32</v>
      </c>
      <c r="H47" s="66" t="s">
        <v>33</v>
      </c>
      <c r="I47" s="66" t="s">
        <v>34</v>
      </c>
      <c r="J47" s="66" t="s">
        <v>35</v>
      </c>
      <c r="K47" s="66" t="s">
        <v>36</v>
      </c>
      <c r="L47" s="66"/>
      <c r="M47" s="66" t="s">
        <v>37</v>
      </c>
      <c r="N47" s="66" t="s">
        <v>793</v>
      </c>
      <c r="O47" s="66" t="s">
        <v>38</v>
      </c>
      <c r="P47" s="69">
        <v>25</v>
      </c>
      <c r="Q47" s="69" t="s">
        <v>39</v>
      </c>
      <c r="R47" s="69">
        <v>17.832</v>
      </c>
    </row>
    <row r="48" spans="1:18" s="111" customFormat="1" ht="79.5" customHeight="1">
      <c r="A48" s="75" t="s">
        <v>826</v>
      </c>
      <c r="B48" s="66" t="s">
        <v>30</v>
      </c>
      <c r="C48" s="66" t="s">
        <v>31</v>
      </c>
      <c r="D48" s="66" t="s">
        <v>827</v>
      </c>
      <c r="E48" s="123" t="s">
        <v>828</v>
      </c>
      <c r="F48" s="68" t="s">
        <v>829</v>
      </c>
      <c r="G48" s="66" t="s">
        <v>32</v>
      </c>
      <c r="H48" s="66" t="s">
        <v>33</v>
      </c>
      <c r="I48" s="66" t="s">
        <v>34</v>
      </c>
      <c r="J48" s="66" t="s">
        <v>35</v>
      </c>
      <c r="K48" s="66" t="s">
        <v>36</v>
      </c>
      <c r="L48" s="66"/>
      <c r="M48" s="66" t="s">
        <v>37</v>
      </c>
      <c r="N48" s="66" t="s">
        <v>793</v>
      </c>
      <c r="O48" s="66" t="s">
        <v>38</v>
      </c>
      <c r="P48" s="69">
        <v>60</v>
      </c>
      <c r="Q48" s="69" t="s">
        <v>39</v>
      </c>
      <c r="R48" s="69">
        <v>23.544</v>
      </c>
    </row>
    <row r="49" spans="1:18" s="111" customFormat="1" ht="79.5" customHeight="1">
      <c r="A49" s="75" t="s">
        <v>830</v>
      </c>
      <c r="B49" s="66" t="s">
        <v>30</v>
      </c>
      <c r="C49" s="66" t="s">
        <v>31</v>
      </c>
      <c r="D49" s="67" t="s">
        <v>831</v>
      </c>
      <c r="E49" s="124" t="s">
        <v>832</v>
      </c>
      <c r="F49" s="68" t="s">
        <v>833</v>
      </c>
      <c r="G49" s="66" t="s">
        <v>32</v>
      </c>
      <c r="H49" s="66" t="s">
        <v>33</v>
      </c>
      <c r="I49" s="66" t="s">
        <v>34</v>
      </c>
      <c r="J49" s="66" t="s">
        <v>35</v>
      </c>
      <c r="K49" s="66" t="s">
        <v>36</v>
      </c>
      <c r="L49" s="66"/>
      <c r="M49" s="66" t="s">
        <v>37</v>
      </c>
      <c r="N49" s="66" t="s">
        <v>793</v>
      </c>
      <c r="O49" s="66" t="s">
        <v>38</v>
      </c>
      <c r="P49" s="69">
        <v>40</v>
      </c>
      <c r="Q49" s="69" t="s">
        <v>39</v>
      </c>
      <c r="R49" s="69">
        <v>34.256</v>
      </c>
    </row>
    <row r="50" spans="1:18" s="111" customFormat="1" ht="79.5" customHeight="1">
      <c r="A50" s="75" t="s">
        <v>834</v>
      </c>
      <c r="B50" s="66" t="s">
        <v>30</v>
      </c>
      <c r="C50" s="66" t="s">
        <v>31</v>
      </c>
      <c r="D50" s="66" t="s">
        <v>835</v>
      </c>
      <c r="E50" s="123" t="s">
        <v>836</v>
      </c>
      <c r="F50" s="68" t="s">
        <v>837</v>
      </c>
      <c r="G50" s="66" t="s">
        <v>32</v>
      </c>
      <c r="H50" s="66" t="s">
        <v>33</v>
      </c>
      <c r="I50" s="66" t="s">
        <v>34</v>
      </c>
      <c r="J50" s="66" t="s">
        <v>35</v>
      </c>
      <c r="K50" s="66" t="s">
        <v>36</v>
      </c>
      <c r="L50" s="66"/>
      <c r="M50" s="66" t="s">
        <v>37</v>
      </c>
      <c r="N50" s="66" t="s">
        <v>793</v>
      </c>
      <c r="O50" s="66" t="s">
        <v>38</v>
      </c>
      <c r="P50" s="69">
        <v>20</v>
      </c>
      <c r="Q50" s="69" t="s">
        <v>39</v>
      </c>
      <c r="R50" s="69">
        <v>17.346</v>
      </c>
    </row>
    <row r="51" spans="1:18" s="111" customFormat="1" ht="79.5" customHeight="1">
      <c r="A51" s="75" t="s">
        <v>838</v>
      </c>
      <c r="B51" s="66" t="s">
        <v>30</v>
      </c>
      <c r="C51" s="66" t="s">
        <v>31</v>
      </c>
      <c r="D51" s="66" t="s">
        <v>839</v>
      </c>
      <c r="E51" s="123" t="s">
        <v>840</v>
      </c>
      <c r="F51" s="68" t="s">
        <v>841</v>
      </c>
      <c r="G51" s="66" t="s">
        <v>32</v>
      </c>
      <c r="H51" s="66" t="s">
        <v>33</v>
      </c>
      <c r="I51" s="66" t="s">
        <v>34</v>
      </c>
      <c r="J51" s="66" t="s">
        <v>35</v>
      </c>
      <c r="K51" s="66" t="s">
        <v>36</v>
      </c>
      <c r="L51" s="66"/>
      <c r="M51" s="66" t="s">
        <v>37</v>
      </c>
      <c r="N51" s="66" t="s">
        <v>793</v>
      </c>
      <c r="O51" s="66" t="s">
        <v>38</v>
      </c>
      <c r="P51" s="69">
        <v>18</v>
      </c>
      <c r="Q51" s="69" t="s">
        <v>39</v>
      </c>
      <c r="R51" s="69">
        <v>24.147</v>
      </c>
    </row>
    <row r="52" spans="1:18" s="111" customFormat="1" ht="79.5" customHeight="1">
      <c r="A52" s="75" t="s">
        <v>842</v>
      </c>
      <c r="B52" s="66" t="s">
        <v>30</v>
      </c>
      <c r="C52" s="66" t="s">
        <v>31</v>
      </c>
      <c r="D52" s="66" t="s">
        <v>843</v>
      </c>
      <c r="E52" s="123" t="s">
        <v>844</v>
      </c>
      <c r="F52" s="68" t="s">
        <v>845</v>
      </c>
      <c r="G52" s="66" t="s">
        <v>32</v>
      </c>
      <c r="H52" s="66" t="s">
        <v>33</v>
      </c>
      <c r="I52" s="66" t="s">
        <v>34</v>
      </c>
      <c r="J52" s="66" t="s">
        <v>35</v>
      </c>
      <c r="K52" s="66" t="s">
        <v>36</v>
      </c>
      <c r="L52" s="66"/>
      <c r="M52" s="66" t="s">
        <v>37</v>
      </c>
      <c r="N52" s="66" t="s">
        <v>793</v>
      </c>
      <c r="O52" s="66" t="s">
        <v>38</v>
      </c>
      <c r="P52" s="69">
        <v>24</v>
      </c>
      <c r="Q52" s="69" t="s">
        <v>39</v>
      </c>
      <c r="R52" s="69">
        <v>23.132</v>
      </c>
    </row>
    <row r="53" spans="1:18" s="111" customFormat="1" ht="79.5" customHeight="1">
      <c r="A53" s="75" t="s">
        <v>846</v>
      </c>
      <c r="B53" s="66" t="s">
        <v>30</v>
      </c>
      <c r="C53" s="66" t="s">
        <v>31</v>
      </c>
      <c r="D53" s="67" t="s">
        <v>847</v>
      </c>
      <c r="E53" s="124" t="s">
        <v>848</v>
      </c>
      <c r="F53" s="68" t="s">
        <v>849</v>
      </c>
      <c r="G53" s="66" t="s">
        <v>32</v>
      </c>
      <c r="H53" s="66" t="s">
        <v>33</v>
      </c>
      <c r="I53" s="66" t="s">
        <v>34</v>
      </c>
      <c r="J53" s="66" t="s">
        <v>35</v>
      </c>
      <c r="K53" s="66" t="s">
        <v>36</v>
      </c>
      <c r="L53" s="66"/>
      <c r="M53" s="66" t="s">
        <v>37</v>
      </c>
      <c r="N53" s="66" t="s">
        <v>793</v>
      </c>
      <c r="O53" s="66" t="s">
        <v>38</v>
      </c>
      <c r="P53" s="69">
        <v>165</v>
      </c>
      <c r="Q53" s="69" t="s">
        <v>39</v>
      </c>
      <c r="R53" s="69">
        <v>58.824</v>
      </c>
    </row>
    <row r="54" spans="1:18" s="111" customFormat="1" ht="79.5" customHeight="1">
      <c r="A54" s="75" t="s">
        <v>850</v>
      </c>
      <c r="B54" s="66" t="s">
        <v>30</v>
      </c>
      <c r="C54" s="66" t="s">
        <v>31</v>
      </c>
      <c r="D54" s="112" t="s">
        <v>851</v>
      </c>
      <c r="E54" s="134" t="s">
        <v>852</v>
      </c>
      <c r="F54" s="68" t="s">
        <v>853</v>
      </c>
      <c r="G54" s="66" t="s">
        <v>32</v>
      </c>
      <c r="H54" s="66" t="s">
        <v>33</v>
      </c>
      <c r="I54" s="66" t="s">
        <v>34</v>
      </c>
      <c r="J54" s="66" t="s">
        <v>35</v>
      </c>
      <c r="K54" s="66" t="s">
        <v>36</v>
      </c>
      <c r="L54" s="66"/>
      <c r="M54" s="66" t="s">
        <v>37</v>
      </c>
      <c r="N54" s="66" t="s">
        <v>793</v>
      </c>
      <c r="O54" s="66" t="s">
        <v>38</v>
      </c>
      <c r="P54" s="69">
        <v>15</v>
      </c>
      <c r="Q54" s="69" t="s">
        <v>39</v>
      </c>
      <c r="R54" s="69">
        <v>16.86</v>
      </c>
    </row>
    <row r="55" spans="1:18" s="111" customFormat="1" ht="79.5" customHeight="1">
      <c r="A55" s="75" t="s">
        <v>854</v>
      </c>
      <c r="B55" s="66" t="s">
        <v>30</v>
      </c>
      <c r="C55" s="66" t="s">
        <v>31</v>
      </c>
      <c r="D55" s="66" t="s">
        <v>855</v>
      </c>
      <c r="E55" s="123" t="s">
        <v>856</v>
      </c>
      <c r="F55" s="68" t="s">
        <v>857</v>
      </c>
      <c r="G55" s="66" t="s">
        <v>32</v>
      </c>
      <c r="H55" s="66" t="s">
        <v>33</v>
      </c>
      <c r="I55" s="66" t="s">
        <v>34</v>
      </c>
      <c r="J55" s="66" t="s">
        <v>858</v>
      </c>
      <c r="K55" s="66" t="s">
        <v>36</v>
      </c>
      <c r="L55" s="66"/>
      <c r="M55" s="66" t="s">
        <v>37</v>
      </c>
      <c r="N55" s="66" t="s">
        <v>793</v>
      </c>
      <c r="O55" s="66" t="s">
        <v>38</v>
      </c>
      <c r="P55" s="69">
        <v>275</v>
      </c>
      <c r="Q55" s="69" t="s">
        <v>39</v>
      </c>
      <c r="R55" s="69">
        <v>342.55</v>
      </c>
    </row>
    <row r="56" spans="1:18" s="111" customFormat="1" ht="79.5" customHeight="1">
      <c r="A56" s="75" t="s">
        <v>859</v>
      </c>
      <c r="B56" s="66" t="s">
        <v>128</v>
      </c>
      <c r="C56" s="66" t="s">
        <v>128</v>
      </c>
      <c r="D56" s="113" t="s">
        <v>406</v>
      </c>
      <c r="E56" s="123" t="s">
        <v>860</v>
      </c>
      <c r="F56" s="68" t="s">
        <v>861</v>
      </c>
      <c r="G56" s="66" t="s">
        <v>32</v>
      </c>
      <c r="H56" s="66" t="s">
        <v>33</v>
      </c>
      <c r="I56" s="66" t="s">
        <v>34</v>
      </c>
      <c r="J56" s="66" t="s">
        <v>35</v>
      </c>
      <c r="K56" s="66" t="s">
        <v>36</v>
      </c>
      <c r="L56" s="66"/>
      <c r="M56" s="66" t="s">
        <v>37</v>
      </c>
      <c r="N56" s="66" t="s">
        <v>793</v>
      </c>
      <c r="O56" s="66" t="s">
        <v>38</v>
      </c>
      <c r="P56" s="69">
        <v>40</v>
      </c>
      <c r="Q56" s="69" t="s">
        <v>39</v>
      </c>
      <c r="R56" s="69">
        <v>27.734</v>
      </c>
    </row>
    <row r="57" spans="1:18" s="111" customFormat="1" ht="79.5" customHeight="1">
      <c r="A57" s="75" t="s">
        <v>862</v>
      </c>
      <c r="B57" s="66" t="s">
        <v>30</v>
      </c>
      <c r="C57" s="66" t="s">
        <v>31</v>
      </c>
      <c r="D57" s="66" t="s">
        <v>863</v>
      </c>
      <c r="E57" s="128" t="s">
        <v>864</v>
      </c>
      <c r="F57" s="68" t="s">
        <v>865</v>
      </c>
      <c r="G57" s="66" t="s">
        <v>32</v>
      </c>
      <c r="H57" s="66" t="s">
        <v>33</v>
      </c>
      <c r="I57" s="66" t="s">
        <v>34</v>
      </c>
      <c r="J57" s="66" t="s">
        <v>35</v>
      </c>
      <c r="K57" s="66" t="s">
        <v>36</v>
      </c>
      <c r="L57" s="66"/>
      <c r="M57" s="66" t="s">
        <v>37</v>
      </c>
      <c r="N57" s="66" t="s">
        <v>793</v>
      </c>
      <c r="O57" s="66" t="s">
        <v>38</v>
      </c>
      <c r="P57" s="69">
        <v>50</v>
      </c>
      <c r="Q57" s="69" t="s">
        <v>39</v>
      </c>
      <c r="R57" s="69">
        <v>30.667</v>
      </c>
    </row>
    <row r="58" spans="1:18" s="111" customFormat="1" ht="79.5" customHeight="1">
      <c r="A58" s="75" t="s">
        <v>866</v>
      </c>
      <c r="B58" s="66" t="s">
        <v>30</v>
      </c>
      <c r="C58" s="66" t="s">
        <v>31</v>
      </c>
      <c r="D58" s="67" t="s">
        <v>867</v>
      </c>
      <c r="E58" s="124" t="s">
        <v>868</v>
      </c>
      <c r="F58" s="68" t="s">
        <v>869</v>
      </c>
      <c r="G58" s="66" t="s">
        <v>32</v>
      </c>
      <c r="H58" s="66" t="s">
        <v>33</v>
      </c>
      <c r="I58" s="66" t="s">
        <v>34</v>
      </c>
      <c r="J58" s="66" t="s">
        <v>35</v>
      </c>
      <c r="K58" s="66" t="s">
        <v>36</v>
      </c>
      <c r="L58" s="66"/>
      <c r="M58" s="66" t="s">
        <v>37</v>
      </c>
      <c r="N58" s="66" t="s">
        <v>793</v>
      </c>
      <c r="O58" s="66" t="s">
        <v>38</v>
      </c>
      <c r="P58" s="69">
        <v>205</v>
      </c>
      <c r="Q58" s="69" t="s">
        <v>39</v>
      </c>
      <c r="R58" s="69">
        <v>164.731</v>
      </c>
    </row>
    <row r="59" spans="1:18" s="111" customFormat="1" ht="79.5" customHeight="1">
      <c r="A59" s="75" t="s">
        <v>870</v>
      </c>
      <c r="B59" s="66" t="s">
        <v>30</v>
      </c>
      <c r="C59" s="66" t="s">
        <v>31</v>
      </c>
      <c r="D59" s="66" t="s">
        <v>871</v>
      </c>
      <c r="E59" s="131" t="s">
        <v>872</v>
      </c>
      <c r="F59" s="68" t="s">
        <v>873</v>
      </c>
      <c r="G59" s="66" t="s">
        <v>60</v>
      </c>
      <c r="H59" s="66" t="s">
        <v>33</v>
      </c>
      <c r="I59" s="66" t="s">
        <v>34</v>
      </c>
      <c r="J59" s="66" t="s">
        <v>35</v>
      </c>
      <c r="K59" s="66" t="s">
        <v>36</v>
      </c>
      <c r="L59" s="66"/>
      <c r="M59" s="66" t="s">
        <v>37</v>
      </c>
      <c r="N59" s="66" t="s">
        <v>793</v>
      </c>
      <c r="O59" s="66" t="s">
        <v>38</v>
      </c>
      <c r="P59" s="69">
        <v>12</v>
      </c>
      <c r="Q59" s="69" t="s">
        <v>39</v>
      </c>
      <c r="R59" s="69">
        <v>23.773</v>
      </c>
    </row>
    <row r="60" spans="1:18" s="111" customFormat="1" ht="79.5" customHeight="1">
      <c r="A60" s="75" t="s">
        <v>874</v>
      </c>
      <c r="B60" s="66" t="s">
        <v>30</v>
      </c>
      <c r="C60" s="66" t="s">
        <v>31</v>
      </c>
      <c r="D60" s="114" t="s">
        <v>96</v>
      </c>
      <c r="E60" s="135" t="s">
        <v>875</v>
      </c>
      <c r="F60" s="68" t="s">
        <v>876</v>
      </c>
      <c r="G60" s="66" t="s">
        <v>32</v>
      </c>
      <c r="H60" s="66" t="s">
        <v>33</v>
      </c>
      <c r="I60" s="66" t="s">
        <v>34</v>
      </c>
      <c r="J60" s="66" t="s">
        <v>35</v>
      </c>
      <c r="K60" s="66" t="s">
        <v>36</v>
      </c>
      <c r="L60" s="66"/>
      <c r="M60" s="66" t="s">
        <v>37</v>
      </c>
      <c r="N60" s="66" t="s">
        <v>793</v>
      </c>
      <c r="O60" s="66" t="s">
        <v>38</v>
      </c>
      <c r="P60" s="69">
        <v>17</v>
      </c>
      <c r="Q60" s="69" t="s">
        <v>39</v>
      </c>
      <c r="R60" s="69">
        <v>24.413</v>
      </c>
    </row>
    <row r="61" spans="1:18" s="111" customFormat="1" ht="79.5" customHeight="1">
      <c r="A61" s="75" t="s">
        <v>877</v>
      </c>
      <c r="B61" s="66" t="s">
        <v>86</v>
      </c>
      <c r="C61" s="66" t="s">
        <v>87</v>
      </c>
      <c r="D61" s="67" t="s">
        <v>384</v>
      </c>
      <c r="E61" s="124" t="s">
        <v>878</v>
      </c>
      <c r="F61" s="68" t="s">
        <v>879</v>
      </c>
      <c r="G61" s="66" t="s">
        <v>32</v>
      </c>
      <c r="H61" s="66" t="s">
        <v>33</v>
      </c>
      <c r="I61" s="66" t="s">
        <v>34</v>
      </c>
      <c r="J61" s="66" t="s">
        <v>35</v>
      </c>
      <c r="K61" s="66" t="s">
        <v>36</v>
      </c>
      <c r="L61" s="66"/>
      <c r="M61" s="66" t="s">
        <v>37</v>
      </c>
      <c r="N61" s="66" t="s">
        <v>793</v>
      </c>
      <c r="O61" s="66" t="s">
        <v>38</v>
      </c>
      <c r="P61" s="69">
        <v>205</v>
      </c>
      <c r="Q61" s="69" t="s">
        <v>39</v>
      </c>
      <c r="R61" s="69">
        <v>251.109</v>
      </c>
    </row>
    <row r="62" spans="1:18" s="111" customFormat="1" ht="79.5" customHeight="1">
      <c r="A62" s="75" t="s">
        <v>880</v>
      </c>
      <c r="B62" s="66" t="s">
        <v>30</v>
      </c>
      <c r="C62" s="66" t="s">
        <v>31</v>
      </c>
      <c r="D62" s="67" t="s">
        <v>881</v>
      </c>
      <c r="E62" s="124" t="s">
        <v>882</v>
      </c>
      <c r="F62" s="68" t="s">
        <v>883</v>
      </c>
      <c r="G62" s="66" t="s">
        <v>32</v>
      </c>
      <c r="H62" s="66" t="s">
        <v>33</v>
      </c>
      <c r="I62" s="66" t="s">
        <v>34</v>
      </c>
      <c r="J62" s="66" t="s">
        <v>35</v>
      </c>
      <c r="K62" s="66" t="s">
        <v>36</v>
      </c>
      <c r="L62" s="66"/>
      <c r="M62" s="66" t="s">
        <v>37</v>
      </c>
      <c r="N62" s="66" t="s">
        <v>793</v>
      </c>
      <c r="O62" s="66" t="s">
        <v>38</v>
      </c>
      <c r="P62" s="69">
        <v>26</v>
      </c>
      <c r="Q62" s="69" t="s">
        <v>39</v>
      </c>
      <c r="R62" s="69">
        <v>28.088</v>
      </c>
    </row>
    <row r="63" spans="1:18" s="111" customFormat="1" ht="79.5" customHeight="1">
      <c r="A63" s="75" t="s">
        <v>811</v>
      </c>
      <c r="B63" s="66" t="s">
        <v>30</v>
      </c>
      <c r="C63" s="66" t="s">
        <v>31</v>
      </c>
      <c r="D63" s="66" t="s">
        <v>884</v>
      </c>
      <c r="E63" s="123" t="s">
        <v>885</v>
      </c>
      <c r="F63" s="68" t="s">
        <v>886</v>
      </c>
      <c r="G63" s="66" t="s">
        <v>32</v>
      </c>
      <c r="H63" s="66" t="s">
        <v>33</v>
      </c>
      <c r="I63" s="66" t="s">
        <v>34</v>
      </c>
      <c r="J63" s="66" t="s">
        <v>35</v>
      </c>
      <c r="K63" s="66" t="s">
        <v>36</v>
      </c>
      <c r="L63" s="66"/>
      <c r="M63" s="66" t="s">
        <v>37</v>
      </c>
      <c r="N63" s="66" t="s">
        <v>887</v>
      </c>
      <c r="O63" s="66" t="s">
        <v>38</v>
      </c>
      <c r="P63" s="69">
        <v>75</v>
      </c>
      <c r="Q63" s="69" t="s">
        <v>39</v>
      </c>
      <c r="R63" s="69">
        <v>57.855</v>
      </c>
    </row>
    <row r="64" spans="1:18" ht="27" customHeight="1">
      <c r="A64" s="147" t="s">
        <v>151</v>
      </c>
      <c r="B64" s="107"/>
      <c r="C64" s="107"/>
      <c r="D64" s="107"/>
      <c r="E64" s="107"/>
      <c r="F64" s="107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</row>
    <row r="65" spans="1:18" ht="120.75" customHeight="1">
      <c r="A65" s="75" t="s">
        <v>152</v>
      </c>
      <c r="B65" s="66" t="s">
        <v>128</v>
      </c>
      <c r="C65" s="66" t="s">
        <v>128</v>
      </c>
      <c r="D65" s="76" t="s">
        <v>129</v>
      </c>
      <c r="E65" s="76" t="s">
        <v>153</v>
      </c>
      <c r="F65" s="77" t="s">
        <v>154</v>
      </c>
      <c r="G65" s="66" t="s">
        <v>155</v>
      </c>
      <c r="H65" s="66" t="s">
        <v>156</v>
      </c>
      <c r="I65" s="66" t="s">
        <v>157</v>
      </c>
      <c r="J65" s="66" t="s">
        <v>35</v>
      </c>
      <c r="K65" s="66" t="s">
        <v>158</v>
      </c>
      <c r="L65" s="66" t="s">
        <v>39</v>
      </c>
      <c r="M65" s="66" t="s">
        <v>37</v>
      </c>
      <c r="N65" s="66">
        <v>2021</v>
      </c>
      <c r="O65" s="66" t="s">
        <v>38</v>
      </c>
      <c r="P65" s="69">
        <v>25</v>
      </c>
      <c r="Q65" s="69" t="s">
        <v>39</v>
      </c>
      <c r="R65" s="69">
        <v>9.471</v>
      </c>
    </row>
    <row r="66" spans="1:18" ht="27" customHeight="1">
      <c r="A66" s="147" t="s">
        <v>159</v>
      </c>
      <c r="B66" s="107"/>
      <c r="C66" s="107"/>
      <c r="D66" s="107"/>
      <c r="E66" s="107"/>
      <c r="F66" s="107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spans="1:18" ht="18.75" customHeight="1">
      <c r="A67" s="75" t="s">
        <v>150</v>
      </c>
      <c r="B67" s="66"/>
      <c r="C67" s="66"/>
      <c r="D67" s="66"/>
      <c r="E67" s="66"/>
      <c r="F67" s="68"/>
      <c r="G67" s="66"/>
      <c r="H67" s="66"/>
      <c r="I67" s="66"/>
      <c r="J67" s="66" t="s">
        <v>39</v>
      </c>
      <c r="K67" s="66" t="s">
        <v>39</v>
      </c>
      <c r="L67" s="66" t="s">
        <v>39</v>
      </c>
      <c r="M67" s="66"/>
      <c r="N67" s="66"/>
      <c r="O67" s="66"/>
      <c r="P67" s="69" t="s">
        <v>39</v>
      </c>
      <c r="Q67" s="69" t="s">
        <v>39</v>
      </c>
      <c r="R67" s="69"/>
    </row>
    <row r="68" spans="1:18" ht="26.25" customHeight="1">
      <c r="A68" s="147" t="s">
        <v>160</v>
      </c>
      <c r="B68" s="122"/>
      <c r="C68" s="122"/>
      <c r="D68" s="122"/>
      <c r="E68" s="122"/>
      <c r="F68" s="12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6"/>
    </row>
    <row r="69" spans="1:18" ht="173.25" customHeight="1">
      <c r="A69" s="75" t="s">
        <v>161</v>
      </c>
      <c r="B69" s="66" t="s">
        <v>128</v>
      </c>
      <c r="C69" s="66" t="s">
        <v>86</v>
      </c>
      <c r="D69" s="66" t="s">
        <v>162</v>
      </c>
      <c r="E69" s="67" t="s">
        <v>163</v>
      </c>
      <c r="F69" s="68" t="s">
        <v>164</v>
      </c>
      <c r="G69" s="66" t="s">
        <v>165</v>
      </c>
      <c r="H69" s="66" t="s">
        <v>166</v>
      </c>
      <c r="I69" s="66" t="s">
        <v>167</v>
      </c>
      <c r="J69" s="66" t="s">
        <v>39</v>
      </c>
      <c r="K69" s="66" t="s">
        <v>39</v>
      </c>
      <c r="L69" s="66" t="s">
        <v>39</v>
      </c>
      <c r="M69" s="66" t="s">
        <v>37</v>
      </c>
      <c r="N69" s="66">
        <v>2020</v>
      </c>
      <c r="O69" s="66" t="s">
        <v>168</v>
      </c>
      <c r="P69" s="69" t="s">
        <v>39</v>
      </c>
      <c r="Q69" s="69">
        <v>120</v>
      </c>
      <c r="R69" s="69">
        <v>400.482</v>
      </c>
    </row>
    <row r="70" spans="1:18" ht="110.25" customHeight="1">
      <c r="A70" s="87" t="s">
        <v>169</v>
      </c>
      <c r="B70" s="66" t="s">
        <v>86</v>
      </c>
      <c r="C70" s="66" t="s">
        <v>86</v>
      </c>
      <c r="D70" s="66" t="s">
        <v>170</v>
      </c>
      <c r="E70" s="67" t="s">
        <v>171</v>
      </c>
      <c r="F70" s="68" t="s">
        <v>172</v>
      </c>
      <c r="G70" s="66" t="s">
        <v>165</v>
      </c>
      <c r="H70" s="66" t="s">
        <v>166</v>
      </c>
      <c r="I70" s="66" t="s">
        <v>167</v>
      </c>
      <c r="J70" s="66" t="s">
        <v>39</v>
      </c>
      <c r="K70" s="66" t="s">
        <v>39</v>
      </c>
      <c r="L70" s="66" t="s">
        <v>39</v>
      </c>
      <c r="M70" s="66" t="s">
        <v>37</v>
      </c>
      <c r="N70" s="66">
        <v>2020</v>
      </c>
      <c r="O70" s="66" t="s">
        <v>168</v>
      </c>
      <c r="P70" s="69" t="s">
        <v>39</v>
      </c>
      <c r="Q70" s="69">
        <v>100</v>
      </c>
      <c r="R70" s="69">
        <v>325.66</v>
      </c>
    </row>
    <row r="71" spans="1:18" ht="75.75" customHeight="1">
      <c r="A71" s="75" t="s">
        <v>173</v>
      </c>
      <c r="B71" s="66" t="s">
        <v>86</v>
      </c>
      <c r="C71" s="66" t="s">
        <v>86</v>
      </c>
      <c r="D71" s="66" t="s">
        <v>174</v>
      </c>
      <c r="E71" s="67" t="s">
        <v>175</v>
      </c>
      <c r="F71" s="68" t="s">
        <v>176</v>
      </c>
      <c r="G71" s="66" t="s">
        <v>165</v>
      </c>
      <c r="H71" s="66" t="s">
        <v>166</v>
      </c>
      <c r="I71" s="66" t="s">
        <v>167</v>
      </c>
      <c r="J71" s="66" t="s">
        <v>39</v>
      </c>
      <c r="K71" s="66" t="s">
        <v>39</v>
      </c>
      <c r="L71" s="66" t="s">
        <v>39</v>
      </c>
      <c r="M71" s="66" t="s">
        <v>37</v>
      </c>
      <c r="N71" s="66">
        <v>2020</v>
      </c>
      <c r="O71" s="66" t="s">
        <v>168</v>
      </c>
      <c r="P71" s="69" t="s">
        <v>39</v>
      </c>
      <c r="Q71" s="69">
        <v>120</v>
      </c>
      <c r="R71" s="69">
        <v>530.934</v>
      </c>
    </row>
    <row r="72" spans="1:18" ht="75.75" customHeight="1">
      <c r="A72" s="75" t="s">
        <v>177</v>
      </c>
      <c r="B72" s="66" t="s">
        <v>86</v>
      </c>
      <c r="C72" s="66" t="s">
        <v>86</v>
      </c>
      <c r="D72" s="66" t="s">
        <v>178</v>
      </c>
      <c r="E72" s="67" t="s">
        <v>179</v>
      </c>
      <c r="F72" s="68" t="s">
        <v>180</v>
      </c>
      <c r="G72" s="66" t="s">
        <v>181</v>
      </c>
      <c r="H72" s="66" t="s">
        <v>166</v>
      </c>
      <c r="I72" s="66" t="s">
        <v>167</v>
      </c>
      <c r="J72" s="66" t="s">
        <v>39</v>
      </c>
      <c r="K72" s="66" t="s">
        <v>39</v>
      </c>
      <c r="L72" s="66" t="s">
        <v>39</v>
      </c>
      <c r="M72" s="66" t="s">
        <v>37</v>
      </c>
      <c r="N72" s="66">
        <v>2020</v>
      </c>
      <c r="O72" s="66" t="s">
        <v>168</v>
      </c>
      <c r="P72" s="69" t="s">
        <v>39</v>
      </c>
      <c r="Q72" s="69">
        <v>149</v>
      </c>
      <c r="R72" s="69">
        <v>1061.848</v>
      </c>
    </row>
    <row r="73" spans="1:18" ht="117.75" customHeight="1">
      <c r="A73" s="75" t="s">
        <v>182</v>
      </c>
      <c r="B73" s="66" t="s">
        <v>128</v>
      </c>
      <c r="C73" s="66" t="s">
        <v>86</v>
      </c>
      <c r="D73" s="66" t="s">
        <v>183</v>
      </c>
      <c r="E73" s="67" t="s">
        <v>184</v>
      </c>
      <c r="F73" s="68" t="s">
        <v>185</v>
      </c>
      <c r="G73" s="66" t="s">
        <v>165</v>
      </c>
      <c r="H73" s="66" t="s">
        <v>186</v>
      </c>
      <c r="I73" s="66" t="s">
        <v>167</v>
      </c>
      <c r="J73" s="66" t="s">
        <v>39</v>
      </c>
      <c r="K73" s="66" t="s">
        <v>39</v>
      </c>
      <c r="L73" s="66" t="s">
        <v>39</v>
      </c>
      <c r="M73" s="66" t="s">
        <v>37</v>
      </c>
      <c r="N73" s="66">
        <v>2020</v>
      </c>
      <c r="O73" s="66" t="s">
        <v>168</v>
      </c>
      <c r="P73" s="69" t="s">
        <v>39</v>
      </c>
      <c r="Q73" s="69">
        <v>500</v>
      </c>
      <c r="R73" s="69">
        <v>540.708</v>
      </c>
    </row>
    <row r="74" spans="1:18" ht="74.25" customHeight="1">
      <c r="A74" s="75" t="s">
        <v>187</v>
      </c>
      <c r="B74" s="66" t="s">
        <v>30</v>
      </c>
      <c r="C74" s="66" t="s">
        <v>30</v>
      </c>
      <c r="D74" s="76" t="s">
        <v>96</v>
      </c>
      <c r="E74" s="76" t="s">
        <v>97</v>
      </c>
      <c r="F74" s="79" t="s">
        <v>98</v>
      </c>
      <c r="G74" s="66" t="s">
        <v>165</v>
      </c>
      <c r="H74" s="66" t="s">
        <v>188</v>
      </c>
      <c r="I74" s="66" t="s">
        <v>189</v>
      </c>
      <c r="J74" s="66" t="s">
        <v>39</v>
      </c>
      <c r="K74" s="66" t="s">
        <v>39</v>
      </c>
      <c r="L74" s="66" t="s">
        <v>39</v>
      </c>
      <c r="M74" s="66" t="s">
        <v>37</v>
      </c>
      <c r="N74" s="66">
        <v>2021</v>
      </c>
      <c r="O74" s="66" t="s">
        <v>168</v>
      </c>
      <c r="P74" s="69" t="s">
        <v>39</v>
      </c>
      <c r="Q74" s="69">
        <v>5</v>
      </c>
      <c r="R74" s="69">
        <v>252.849</v>
      </c>
    </row>
    <row r="75" spans="1:18" ht="83.25" customHeight="1">
      <c r="A75" s="75" t="s">
        <v>190</v>
      </c>
      <c r="B75" s="66" t="s">
        <v>30</v>
      </c>
      <c r="C75" s="66" t="s">
        <v>30</v>
      </c>
      <c r="D75" s="80" t="s">
        <v>191</v>
      </c>
      <c r="E75" s="80" t="s">
        <v>192</v>
      </c>
      <c r="F75" s="81" t="s">
        <v>193</v>
      </c>
      <c r="G75" s="66" t="s">
        <v>165</v>
      </c>
      <c r="H75" s="66" t="s">
        <v>166</v>
      </c>
      <c r="I75" s="66" t="s">
        <v>167</v>
      </c>
      <c r="J75" s="66" t="s">
        <v>39</v>
      </c>
      <c r="K75" s="66" t="s">
        <v>39</v>
      </c>
      <c r="L75" s="66" t="s">
        <v>39</v>
      </c>
      <c r="M75" s="66" t="s">
        <v>37</v>
      </c>
      <c r="N75" s="66">
        <v>2021</v>
      </c>
      <c r="O75" s="66" t="s">
        <v>168</v>
      </c>
      <c r="P75" s="69" t="s">
        <v>39</v>
      </c>
      <c r="Q75" s="69">
        <v>15</v>
      </c>
      <c r="R75" s="69">
        <v>554.314</v>
      </c>
    </row>
    <row r="76" spans="1:18" s="111" customFormat="1" ht="93.75" customHeight="1">
      <c r="A76" s="75" t="s">
        <v>889</v>
      </c>
      <c r="B76" s="66" t="s">
        <v>86</v>
      </c>
      <c r="C76" s="66" t="s">
        <v>87</v>
      </c>
      <c r="D76" s="66" t="s">
        <v>890</v>
      </c>
      <c r="E76" s="71" t="s">
        <v>891</v>
      </c>
      <c r="F76" s="68" t="s">
        <v>892</v>
      </c>
      <c r="G76" s="66" t="s">
        <v>165</v>
      </c>
      <c r="H76" s="66" t="s">
        <v>166</v>
      </c>
      <c r="I76" s="66" t="s">
        <v>167</v>
      </c>
      <c r="J76" s="66" t="s">
        <v>39</v>
      </c>
      <c r="K76" s="66" t="s">
        <v>39</v>
      </c>
      <c r="L76" s="66" t="s">
        <v>39</v>
      </c>
      <c r="M76" s="66" t="s">
        <v>37</v>
      </c>
      <c r="N76" s="66" t="s">
        <v>793</v>
      </c>
      <c r="O76" s="66" t="s">
        <v>168</v>
      </c>
      <c r="P76" s="69" t="s">
        <v>39</v>
      </c>
      <c r="Q76" s="69">
        <v>117</v>
      </c>
      <c r="R76" s="69">
        <v>867.022</v>
      </c>
    </row>
    <row r="77" spans="1:18" s="111" customFormat="1" ht="83.25" customHeight="1">
      <c r="A77" s="75" t="s">
        <v>893</v>
      </c>
      <c r="B77" s="66" t="s">
        <v>86</v>
      </c>
      <c r="C77" s="66" t="s">
        <v>87</v>
      </c>
      <c r="D77" s="67" t="s">
        <v>384</v>
      </c>
      <c r="E77" s="67" t="s">
        <v>878</v>
      </c>
      <c r="F77" s="68" t="s">
        <v>879</v>
      </c>
      <c r="G77" s="66" t="s">
        <v>165</v>
      </c>
      <c r="H77" s="66" t="s">
        <v>166</v>
      </c>
      <c r="I77" s="66" t="s">
        <v>167</v>
      </c>
      <c r="J77" s="66" t="s">
        <v>39</v>
      </c>
      <c r="K77" s="66" t="s">
        <v>39</v>
      </c>
      <c r="L77" s="66" t="s">
        <v>39</v>
      </c>
      <c r="M77" s="66" t="s">
        <v>37</v>
      </c>
      <c r="N77" s="66" t="s">
        <v>793</v>
      </c>
      <c r="O77" s="66" t="s">
        <v>168</v>
      </c>
      <c r="P77" s="69" t="s">
        <v>39</v>
      </c>
      <c r="Q77" s="69">
        <v>127</v>
      </c>
      <c r="R77" s="69">
        <v>1005.292</v>
      </c>
    </row>
    <row r="78" spans="1:18" ht="26.25" customHeight="1">
      <c r="A78" s="147" t="s">
        <v>194</v>
      </c>
      <c r="B78" s="107"/>
      <c r="C78" s="107"/>
      <c r="D78" s="107"/>
      <c r="E78" s="107"/>
      <c r="F78" s="107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</row>
    <row r="79" spans="1:18" ht="18.75" customHeight="1">
      <c r="A79" s="75" t="s">
        <v>150</v>
      </c>
      <c r="B79" s="66"/>
      <c r="C79" s="66"/>
      <c r="D79" s="66"/>
      <c r="E79" s="66"/>
      <c r="F79" s="68"/>
      <c r="G79" s="66"/>
      <c r="H79" s="66"/>
      <c r="I79" s="66"/>
      <c r="J79" s="66" t="s">
        <v>39</v>
      </c>
      <c r="K79" s="66" t="s">
        <v>39</v>
      </c>
      <c r="L79" s="66" t="s">
        <v>39</v>
      </c>
      <c r="M79" s="66"/>
      <c r="N79" s="66"/>
      <c r="O79" s="66"/>
      <c r="P79" s="69" t="s">
        <v>39</v>
      </c>
      <c r="Q79" s="69"/>
      <c r="R79" s="69"/>
    </row>
    <row r="80" spans="1:18" ht="18.75" customHeight="1">
      <c r="A80" s="75" t="s">
        <v>150</v>
      </c>
      <c r="B80" s="66"/>
      <c r="C80" s="66"/>
      <c r="D80" s="66"/>
      <c r="E80" s="66"/>
      <c r="F80" s="68"/>
      <c r="G80" s="66"/>
      <c r="H80" s="66"/>
      <c r="I80" s="66"/>
      <c r="J80" s="66" t="s">
        <v>39</v>
      </c>
      <c r="K80" s="66" t="s">
        <v>39</v>
      </c>
      <c r="L80" s="66" t="s">
        <v>39</v>
      </c>
      <c r="M80" s="66"/>
      <c r="N80" s="66"/>
      <c r="O80" s="66"/>
      <c r="P80" s="69" t="s">
        <v>39</v>
      </c>
      <c r="Q80" s="69"/>
      <c r="R80" s="69"/>
    </row>
    <row r="81" spans="1:18" ht="18.75" customHeight="1">
      <c r="A81" s="75" t="s">
        <v>150</v>
      </c>
      <c r="B81" s="66"/>
      <c r="C81" s="66"/>
      <c r="D81" s="66"/>
      <c r="E81" s="66"/>
      <c r="F81" s="68"/>
      <c r="G81" s="66"/>
      <c r="H81" s="66"/>
      <c r="I81" s="66"/>
      <c r="J81" s="66" t="s">
        <v>39</v>
      </c>
      <c r="K81" s="66" t="s">
        <v>39</v>
      </c>
      <c r="L81" s="66" t="s">
        <v>39</v>
      </c>
      <c r="M81" s="66"/>
      <c r="N81" s="66"/>
      <c r="O81" s="66"/>
      <c r="P81" s="69" t="s">
        <v>39</v>
      </c>
      <c r="Q81" s="69"/>
      <c r="R81" s="69"/>
    </row>
    <row r="82" spans="1:18" ht="18.75" customHeight="1">
      <c r="A82" s="75" t="s">
        <v>150</v>
      </c>
      <c r="B82" s="66"/>
      <c r="C82" s="66"/>
      <c r="D82" s="66"/>
      <c r="E82" s="66"/>
      <c r="F82" s="68"/>
      <c r="G82" s="66"/>
      <c r="H82" s="66"/>
      <c r="I82" s="66"/>
      <c r="J82" s="66" t="s">
        <v>39</v>
      </c>
      <c r="K82" s="66" t="s">
        <v>39</v>
      </c>
      <c r="L82" s="66" t="s">
        <v>39</v>
      </c>
      <c r="M82" s="66"/>
      <c r="N82" s="66"/>
      <c r="O82" s="66"/>
      <c r="P82" s="69" t="s">
        <v>39</v>
      </c>
      <c r="Q82" s="69"/>
      <c r="R82" s="69"/>
    </row>
    <row r="83" spans="1:18" ht="18.75" customHeight="1">
      <c r="A83" s="75" t="s">
        <v>150</v>
      </c>
      <c r="B83" s="66"/>
      <c r="C83" s="66"/>
      <c r="D83" s="66"/>
      <c r="E83" s="66"/>
      <c r="F83" s="68"/>
      <c r="G83" s="66"/>
      <c r="H83" s="66"/>
      <c r="I83" s="66"/>
      <c r="J83" s="66" t="s">
        <v>39</v>
      </c>
      <c r="K83" s="66" t="s">
        <v>39</v>
      </c>
      <c r="L83" s="66" t="s">
        <v>39</v>
      </c>
      <c r="M83" s="66"/>
      <c r="N83" s="66"/>
      <c r="O83" s="66"/>
      <c r="P83" s="69" t="s">
        <v>39</v>
      </c>
      <c r="Q83" s="69"/>
      <c r="R83" s="69"/>
    </row>
    <row r="84" spans="1:18" ht="27" customHeight="1">
      <c r="A84" s="147" t="s">
        <v>195</v>
      </c>
      <c r="B84" s="107"/>
      <c r="C84" s="107"/>
      <c r="D84" s="107"/>
      <c r="E84" s="107"/>
      <c r="F84" s="107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</row>
    <row r="85" spans="1:18" ht="18.75" customHeight="1">
      <c r="A85" s="75" t="s">
        <v>150</v>
      </c>
      <c r="B85" s="66"/>
      <c r="C85" s="66"/>
      <c r="D85" s="66"/>
      <c r="E85" s="66"/>
      <c r="F85" s="68"/>
      <c r="G85" s="66"/>
      <c r="H85" s="66"/>
      <c r="I85" s="66" t="s">
        <v>39</v>
      </c>
      <c r="J85" s="66" t="s">
        <v>39</v>
      </c>
      <c r="K85" s="66" t="s">
        <v>39</v>
      </c>
      <c r="L85" s="66" t="s">
        <v>39</v>
      </c>
      <c r="M85" s="66"/>
      <c r="N85" s="66"/>
      <c r="O85" s="66"/>
      <c r="P85" s="69" t="s">
        <v>39</v>
      </c>
      <c r="Q85" s="69"/>
      <c r="R85" s="69"/>
    </row>
    <row r="86" spans="1:18" ht="18.75" customHeight="1">
      <c r="A86" s="75" t="s">
        <v>150</v>
      </c>
      <c r="B86" s="66"/>
      <c r="C86" s="66"/>
      <c r="D86" s="66"/>
      <c r="E86" s="66"/>
      <c r="F86" s="68"/>
      <c r="G86" s="66"/>
      <c r="H86" s="66"/>
      <c r="I86" s="66" t="s">
        <v>39</v>
      </c>
      <c r="J86" s="66" t="s">
        <v>39</v>
      </c>
      <c r="K86" s="66" t="s">
        <v>39</v>
      </c>
      <c r="L86" s="66" t="s">
        <v>39</v>
      </c>
      <c r="M86" s="66"/>
      <c r="N86" s="66"/>
      <c r="O86" s="66"/>
      <c r="P86" s="69" t="s">
        <v>39</v>
      </c>
      <c r="Q86" s="69"/>
      <c r="R86" s="69"/>
    </row>
    <row r="87" spans="1:18" ht="18.75" customHeight="1">
      <c r="A87" s="75" t="s">
        <v>150</v>
      </c>
      <c r="B87" s="66"/>
      <c r="C87" s="66"/>
      <c r="D87" s="66"/>
      <c r="E87" s="66"/>
      <c r="F87" s="68"/>
      <c r="G87" s="66"/>
      <c r="H87" s="66"/>
      <c r="I87" s="66" t="s">
        <v>39</v>
      </c>
      <c r="J87" s="66" t="s">
        <v>39</v>
      </c>
      <c r="K87" s="66" t="s">
        <v>39</v>
      </c>
      <c r="L87" s="66" t="s">
        <v>39</v>
      </c>
      <c r="M87" s="66"/>
      <c r="N87" s="66"/>
      <c r="O87" s="66"/>
      <c r="P87" s="69" t="s">
        <v>39</v>
      </c>
      <c r="Q87" s="69"/>
      <c r="R87" s="69"/>
    </row>
    <row r="88" spans="1:18" ht="18.75" customHeight="1">
      <c r="A88" s="75" t="s">
        <v>150</v>
      </c>
      <c r="B88" s="66"/>
      <c r="C88" s="66"/>
      <c r="D88" s="66"/>
      <c r="E88" s="66"/>
      <c r="F88" s="68"/>
      <c r="G88" s="66"/>
      <c r="H88" s="66"/>
      <c r="I88" s="66" t="s">
        <v>39</v>
      </c>
      <c r="J88" s="66" t="s">
        <v>39</v>
      </c>
      <c r="K88" s="66" t="s">
        <v>39</v>
      </c>
      <c r="L88" s="66" t="s">
        <v>39</v>
      </c>
      <c r="M88" s="66"/>
      <c r="N88" s="66"/>
      <c r="O88" s="66"/>
      <c r="P88" s="69" t="s">
        <v>39</v>
      </c>
      <c r="Q88" s="69"/>
      <c r="R88" s="69"/>
    </row>
    <row r="89" spans="1:18" ht="18.75" customHeight="1">
      <c r="A89" s="75" t="s">
        <v>150</v>
      </c>
      <c r="B89" s="66"/>
      <c r="C89" s="66"/>
      <c r="D89" s="66"/>
      <c r="E89" s="66"/>
      <c r="F89" s="68"/>
      <c r="G89" s="66"/>
      <c r="H89" s="66"/>
      <c r="I89" s="66" t="s">
        <v>39</v>
      </c>
      <c r="J89" s="66" t="s">
        <v>39</v>
      </c>
      <c r="K89" s="66" t="s">
        <v>39</v>
      </c>
      <c r="L89" s="66" t="s">
        <v>39</v>
      </c>
      <c r="M89" s="66"/>
      <c r="N89" s="66"/>
      <c r="O89" s="66"/>
      <c r="P89" s="69" t="s">
        <v>39</v>
      </c>
      <c r="Q89" s="69"/>
      <c r="R89" s="69"/>
    </row>
    <row r="90" spans="1:18" ht="27" customHeight="1">
      <c r="A90" s="147" t="s">
        <v>196</v>
      </c>
      <c r="B90" s="107"/>
      <c r="C90" s="107"/>
      <c r="D90" s="107"/>
      <c r="E90" s="107"/>
      <c r="F90" s="107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4"/>
    </row>
    <row r="91" spans="1:18" ht="95.25" customHeight="1">
      <c r="A91" s="75" t="s">
        <v>197</v>
      </c>
      <c r="B91" s="66" t="s">
        <v>30</v>
      </c>
      <c r="C91" s="66" t="s">
        <v>30</v>
      </c>
      <c r="D91" s="66" t="s">
        <v>198</v>
      </c>
      <c r="E91" s="66" t="s">
        <v>199</v>
      </c>
      <c r="F91" s="68" t="s">
        <v>200</v>
      </c>
      <c r="G91" s="66" t="s">
        <v>201</v>
      </c>
      <c r="H91" s="66" t="s">
        <v>202</v>
      </c>
      <c r="I91" s="66"/>
      <c r="J91" s="66" t="s">
        <v>39</v>
      </c>
      <c r="K91" s="66" t="s">
        <v>39</v>
      </c>
      <c r="L91" s="66" t="s">
        <v>39</v>
      </c>
      <c r="M91" s="66" t="s">
        <v>37</v>
      </c>
      <c r="N91" s="66">
        <v>2020</v>
      </c>
      <c r="O91" s="66" t="s">
        <v>38</v>
      </c>
      <c r="P91" s="88" t="s">
        <v>39</v>
      </c>
      <c r="Q91" s="69" t="s">
        <v>39</v>
      </c>
      <c r="R91" s="69">
        <v>3.895</v>
      </c>
    </row>
    <row r="92" spans="1:18" ht="78" customHeight="1">
      <c r="A92" s="149" t="s">
        <v>203</v>
      </c>
      <c r="B92" s="66" t="s">
        <v>30</v>
      </c>
      <c r="C92" s="66" t="s">
        <v>30</v>
      </c>
      <c r="D92" s="66" t="s">
        <v>204</v>
      </c>
      <c r="E92" s="71" t="s">
        <v>205</v>
      </c>
      <c r="F92" s="68" t="s">
        <v>206</v>
      </c>
      <c r="G92" s="66" t="s">
        <v>207</v>
      </c>
      <c r="H92" s="66" t="s">
        <v>202</v>
      </c>
      <c r="I92" s="66" t="s">
        <v>208</v>
      </c>
      <c r="J92" s="66" t="s">
        <v>39</v>
      </c>
      <c r="K92" s="66" t="s">
        <v>39</v>
      </c>
      <c r="L92" s="66" t="s">
        <v>39</v>
      </c>
      <c r="M92" s="66" t="s">
        <v>37</v>
      </c>
      <c r="N92" s="66">
        <v>2020</v>
      </c>
      <c r="O92" s="66" t="s">
        <v>38</v>
      </c>
      <c r="P92" s="88" t="s">
        <v>39</v>
      </c>
      <c r="Q92" s="69" t="s">
        <v>39</v>
      </c>
      <c r="R92" s="69">
        <v>3.202</v>
      </c>
    </row>
    <row r="93" spans="1:18" ht="78" customHeight="1">
      <c r="A93" s="149" t="s">
        <v>209</v>
      </c>
      <c r="B93" s="66" t="s">
        <v>30</v>
      </c>
      <c r="C93" s="66" t="s">
        <v>30</v>
      </c>
      <c r="D93" s="66" t="s">
        <v>210</v>
      </c>
      <c r="E93" s="72" t="s">
        <v>211</v>
      </c>
      <c r="F93" s="68" t="s">
        <v>212</v>
      </c>
      <c r="G93" s="66" t="s">
        <v>207</v>
      </c>
      <c r="H93" s="66" t="s">
        <v>202</v>
      </c>
      <c r="I93" s="66" t="s">
        <v>208</v>
      </c>
      <c r="J93" s="66" t="s">
        <v>39</v>
      </c>
      <c r="K93" s="66" t="s">
        <v>39</v>
      </c>
      <c r="L93" s="66" t="s">
        <v>39</v>
      </c>
      <c r="M93" s="66" t="s">
        <v>37</v>
      </c>
      <c r="N93" s="66">
        <v>2020</v>
      </c>
      <c r="O93" s="66" t="s">
        <v>38</v>
      </c>
      <c r="P93" s="88" t="s">
        <v>39</v>
      </c>
      <c r="Q93" s="69" t="s">
        <v>39</v>
      </c>
      <c r="R93" s="69">
        <v>3.707</v>
      </c>
    </row>
    <row r="94" spans="1:18" ht="56.25" customHeight="1">
      <c r="A94" s="149" t="s">
        <v>209</v>
      </c>
      <c r="B94" s="66" t="s">
        <v>30</v>
      </c>
      <c r="C94" s="66" t="s">
        <v>30</v>
      </c>
      <c r="D94" s="66" t="s">
        <v>213</v>
      </c>
      <c r="E94" s="72" t="s">
        <v>214</v>
      </c>
      <c r="F94" s="68" t="s">
        <v>215</v>
      </c>
      <c r="G94" s="66" t="s">
        <v>207</v>
      </c>
      <c r="H94" s="66" t="s">
        <v>202</v>
      </c>
      <c r="I94" s="66" t="s">
        <v>208</v>
      </c>
      <c r="J94" s="66" t="s">
        <v>39</v>
      </c>
      <c r="K94" s="66" t="s">
        <v>39</v>
      </c>
      <c r="L94" s="66" t="s">
        <v>39</v>
      </c>
      <c r="M94" s="66" t="s">
        <v>37</v>
      </c>
      <c r="N94" s="66">
        <v>2020</v>
      </c>
      <c r="O94" s="66" t="s">
        <v>38</v>
      </c>
      <c r="P94" s="88" t="s">
        <v>39</v>
      </c>
      <c r="Q94" s="69" t="s">
        <v>39</v>
      </c>
      <c r="R94" s="69">
        <v>7.83</v>
      </c>
    </row>
    <row r="95" spans="1:18" ht="87.75" customHeight="1">
      <c r="A95" s="75" t="s">
        <v>197</v>
      </c>
      <c r="B95" s="66" t="s">
        <v>30</v>
      </c>
      <c r="C95" s="66" t="s">
        <v>30</v>
      </c>
      <c r="D95" s="66" t="s">
        <v>216</v>
      </c>
      <c r="E95" s="71" t="s">
        <v>217</v>
      </c>
      <c r="F95" s="68" t="s">
        <v>218</v>
      </c>
      <c r="G95" s="66" t="s">
        <v>201</v>
      </c>
      <c r="H95" s="66" t="s">
        <v>202</v>
      </c>
      <c r="I95" s="66"/>
      <c r="J95" s="66" t="s">
        <v>39</v>
      </c>
      <c r="K95" s="66" t="s">
        <v>39</v>
      </c>
      <c r="L95" s="66" t="s">
        <v>39</v>
      </c>
      <c r="M95" s="66" t="s">
        <v>37</v>
      </c>
      <c r="N95" s="66">
        <v>2020</v>
      </c>
      <c r="O95" s="66" t="s">
        <v>38</v>
      </c>
      <c r="P95" s="88" t="s">
        <v>39</v>
      </c>
      <c r="Q95" s="69" t="s">
        <v>39</v>
      </c>
      <c r="R95" s="69">
        <v>3.179</v>
      </c>
    </row>
    <row r="96" spans="1:18" ht="69.75" customHeight="1">
      <c r="A96" s="75" t="s">
        <v>197</v>
      </c>
      <c r="B96" s="66" t="s">
        <v>30</v>
      </c>
      <c r="C96" s="66" t="s">
        <v>30</v>
      </c>
      <c r="D96" s="66" t="s">
        <v>74</v>
      </c>
      <c r="E96" s="74" t="s">
        <v>75</v>
      </c>
      <c r="F96" s="68" t="s">
        <v>76</v>
      </c>
      <c r="G96" s="66" t="s">
        <v>201</v>
      </c>
      <c r="H96" s="66" t="s">
        <v>202</v>
      </c>
      <c r="I96" s="66"/>
      <c r="J96" s="66" t="s">
        <v>39</v>
      </c>
      <c r="K96" s="66" t="s">
        <v>39</v>
      </c>
      <c r="L96" s="66" t="s">
        <v>39</v>
      </c>
      <c r="M96" s="66" t="s">
        <v>37</v>
      </c>
      <c r="N96" s="66">
        <v>2020</v>
      </c>
      <c r="O96" s="66" t="s">
        <v>38</v>
      </c>
      <c r="P96" s="88" t="s">
        <v>39</v>
      </c>
      <c r="Q96" s="69" t="s">
        <v>39</v>
      </c>
      <c r="R96" s="69">
        <v>5.347</v>
      </c>
    </row>
    <row r="97" spans="1:18" ht="78" customHeight="1">
      <c r="A97" s="149" t="s">
        <v>209</v>
      </c>
      <c r="B97" s="66" t="s">
        <v>30</v>
      </c>
      <c r="C97" s="66" t="s">
        <v>30</v>
      </c>
      <c r="D97" s="66" t="s">
        <v>219</v>
      </c>
      <c r="E97" s="89" t="s">
        <v>220</v>
      </c>
      <c r="F97" s="68" t="s">
        <v>221</v>
      </c>
      <c r="G97" s="66" t="s">
        <v>207</v>
      </c>
      <c r="H97" s="66" t="s">
        <v>202</v>
      </c>
      <c r="I97" s="66" t="s">
        <v>208</v>
      </c>
      <c r="J97" s="66" t="s">
        <v>39</v>
      </c>
      <c r="K97" s="66" t="s">
        <v>39</v>
      </c>
      <c r="L97" s="66" t="s">
        <v>39</v>
      </c>
      <c r="M97" s="66" t="s">
        <v>37</v>
      </c>
      <c r="N97" s="66">
        <v>2020</v>
      </c>
      <c r="O97" s="66" t="s">
        <v>38</v>
      </c>
      <c r="P97" s="88" t="s">
        <v>39</v>
      </c>
      <c r="Q97" s="69" t="s">
        <v>39</v>
      </c>
      <c r="R97" s="69">
        <v>7.882</v>
      </c>
    </row>
    <row r="98" spans="1:18" ht="78" customHeight="1">
      <c r="A98" s="75" t="s">
        <v>197</v>
      </c>
      <c r="B98" s="66" t="s">
        <v>30</v>
      </c>
      <c r="C98" s="66" t="s">
        <v>30</v>
      </c>
      <c r="D98" s="66" t="s">
        <v>82</v>
      </c>
      <c r="E98" s="71" t="s">
        <v>83</v>
      </c>
      <c r="F98" s="68" t="s">
        <v>84</v>
      </c>
      <c r="G98" s="66" t="s">
        <v>201</v>
      </c>
      <c r="H98" s="66" t="s">
        <v>202</v>
      </c>
      <c r="I98" s="66"/>
      <c r="J98" s="66" t="s">
        <v>39</v>
      </c>
      <c r="K98" s="66" t="s">
        <v>39</v>
      </c>
      <c r="L98" s="66" t="s">
        <v>39</v>
      </c>
      <c r="M98" s="66" t="s">
        <v>37</v>
      </c>
      <c r="N98" s="66">
        <v>2020</v>
      </c>
      <c r="O98" s="66" t="s">
        <v>38</v>
      </c>
      <c r="P98" s="88" t="s">
        <v>39</v>
      </c>
      <c r="Q98" s="69" t="s">
        <v>39</v>
      </c>
      <c r="R98" s="69">
        <v>4.175</v>
      </c>
    </row>
    <row r="99" spans="1:18" ht="54" customHeight="1">
      <c r="A99" s="75" t="s">
        <v>222</v>
      </c>
      <c r="B99" s="66" t="s">
        <v>30</v>
      </c>
      <c r="C99" s="66" t="s">
        <v>30</v>
      </c>
      <c r="D99" s="66" t="s">
        <v>223</v>
      </c>
      <c r="E99" s="72" t="s">
        <v>224</v>
      </c>
      <c r="F99" s="68" t="s">
        <v>225</v>
      </c>
      <c r="G99" s="66" t="s">
        <v>201</v>
      </c>
      <c r="H99" s="66" t="s">
        <v>202</v>
      </c>
      <c r="I99" s="66"/>
      <c r="J99" s="66" t="s">
        <v>39</v>
      </c>
      <c r="K99" s="66" t="s">
        <v>39</v>
      </c>
      <c r="L99" s="66" t="s">
        <v>39</v>
      </c>
      <c r="M99" s="66" t="s">
        <v>37</v>
      </c>
      <c r="N99" s="66">
        <v>2020</v>
      </c>
      <c r="O99" s="66" t="s">
        <v>38</v>
      </c>
      <c r="P99" s="88" t="s">
        <v>39</v>
      </c>
      <c r="Q99" s="69" t="s">
        <v>39</v>
      </c>
      <c r="R99" s="69">
        <v>3.713</v>
      </c>
    </row>
    <row r="100" spans="1:18" ht="61.5" customHeight="1">
      <c r="A100" s="75" t="s">
        <v>197</v>
      </c>
      <c r="B100" s="66" t="s">
        <v>30</v>
      </c>
      <c r="C100" s="66" t="s">
        <v>30</v>
      </c>
      <c r="D100" s="66" t="s">
        <v>226</v>
      </c>
      <c r="E100" s="72" t="s">
        <v>227</v>
      </c>
      <c r="F100" s="68" t="s">
        <v>228</v>
      </c>
      <c r="G100" s="66" t="s">
        <v>201</v>
      </c>
      <c r="H100" s="66" t="s">
        <v>202</v>
      </c>
      <c r="I100" s="66"/>
      <c r="J100" s="66" t="s">
        <v>39</v>
      </c>
      <c r="K100" s="66" t="s">
        <v>39</v>
      </c>
      <c r="L100" s="66" t="s">
        <v>39</v>
      </c>
      <c r="M100" s="66" t="s">
        <v>37</v>
      </c>
      <c r="N100" s="66">
        <v>2020</v>
      </c>
      <c r="O100" s="66" t="s">
        <v>38</v>
      </c>
      <c r="P100" s="88" t="s">
        <v>39</v>
      </c>
      <c r="Q100" s="69" t="s">
        <v>39</v>
      </c>
      <c r="R100" s="69">
        <v>4.293</v>
      </c>
    </row>
    <row r="101" spans="1:18" ht="57.75" customHeight="1">
      <c r="A101" s="149" t="s">
        <v>209</v>
      </c>
      <c r="B101" s="66" t="s">
        <v>30</v>
      </c>
      <c r="C101" s="66" t="s">
        <v>30</v>
      </c>
      <c r="D101" s="66" t="s">
        <v>229</v>
      </c>
      <c r="E101" s="89" t="s">
        <v>230</v>
      </c>
      <c r="F101" s="68" t="s">
        <v>231</v>
      </c>
      <c r="G101" s="66" t="s">
        <v>207</v>
      </c>
      <c r="H101" s="66" t="s">
        <v>202</v>
      </c>
      <c r="I101" s="66" t="s">
        <v>208</v>
      </c>
      <c r="J101" s="66" t="s">
        <v>39</v>
      </c>
      <c r="K101" s="66" t="s">
        <v>39</v>
      </c>
      <c r="L101" s="66" t="s">
        <v>39</v>
      </c>
      <c r="M101" s="66" t="s">
        <v>37</v>
      </c>
      <c r="N101" s="66">
        <v>2020</v>
      </c>
      <c r="O101" s="66" t="s">
        <v>38</v>
      </c>
      <c r="P101" s="88" t="s">
        <v>39</v>
      </c>
      <c r="Q101" s="69" t="s">
        <v>39</v>
      </c>
      <c r="R101" s="69">
        <v>8.754</v>
      </c>
    </row>
    <row r="102" spans="1:18" ht="78" customHeight="1">
      <c r="A102" s="75" t="s">
        <v>197</v>
      </c>
      <c r="B102" s="66" t="s">
        <v>30</v>
      </c>
      <c r="C102" s="66" t="s">
        <v>30</v>
      </c>
      <c r="D102" s="66" t="s">
        <v>232</v>
      </c>
      <c r="E102" s="72" t="s">
        <v>233</v>
      </c>
      <c r="F102" s="68" t="s">
        <v>234</v>
      </c>
      <c r="G102" s="66" t="s">
        <v>201</v>
      </c>
      <c r="H102" s="66" t="s">
        <v>202</v>
      </c>
      <c r="I102" s="66"/>
      <c r="J102" s="66" t="s">
        <v>39</v>
      </c>
      <c r="K102" s="66" t="s">
        <v>39</v>
      </c>
      <c r="L102" s="66" t="s">
        <v>39</v>
      </c>
      <c r="M102" s="66" t="s">
        <v>37</v>
      </c>
      <c r="N102" s="66">
        <v>2020</v>
      </c>
      <c r="O102" s="66" t="s">
        <v>38</v>
      </c>
      <c r="P102" s="88" t="s">
        <v>39</v>
      </c>
      <c r="Q102" s="69" t="s">
        <v>39</v>
      </c>
      <c r="R102" s="69">
        <v>4.854</v>
      </c>
    </row>
    <row r="103" spans="1:18" ht="66" customHeight="1">
      <c r="A103" s="149" t="s">
        <v>209</v>
      </c>
      <c r="B103" s="66" t="s">
        <v>30</v>
      </c>
      <c r="C103" s="66" t="s">
        <v>30</v>
      </c>
      <c r="D103" s="66" t="s">
        <v>235</v>
      </c>
      <c r="E103" s="90" t="s">
        <v>236</v>
      </c>
      <c r="F103" s="68" t="s">
        <v>237</v>
      </c>
      <c r="G103" s="66" t="s">
        <v>207</v>
      </c>
      <c r="H103" s="66" t="s">
        <v>202</v>
      </c>
      <c r="I103" s="66" t="s">
        <v>208</v>
      </c>
      <c r="J103" s="66" t="s">
        <v>39</v>
      </c>
      <c r="K103" s="66" t="s">
        <v>39</v>
      </c>
      <c r="L103" s="66" t="s">
        <v>39</v>
      </c>
      <c r="M103" s="66" t="s">
        <v>37</v>
      </c>
      <c r="N103" s="66">
        <v>2020</v>
      </c>
      <c r="O103" s="66" t="s">
        <v>38</v>
      </c>
      <c r="P103" s="88" t="s">
        <v>39</v>
      </c>
      <c r="Q103" s="69" t="s">
        <v>39</v>
      </c>
      <c r="R103" s="69">
        <v>7.417</v>
      </c>
    </row>
    <row r="104" spans="1:18" ht="66.75" customHeight="1">
      <c r="A104" s="75" t="s">
        <v>238</v>
      </c>
      <c r="B104" s="66" t="s">
        <v>239</v>
      </c>
      <c r="C104" s="66" t="s">
        <v>239</v>
      </c>
      <c r="D104" s="66" t="s">
        <v>240</v>
      </c>
      <c r="E104" s="66" t="s">
        <v>241</v>
      </c>
      <c r="F104" s="68" t="s">
        <v>242</v>
      </c>
      <c r="G104" s="66" t="s">
        <v>207</v>
      </c>
      <c r="H104" s="66" t="s">
        <v>202</v>
      </c>
      <c r="I104" s="66" t="s">
        <v>208</v>
      </c>
      <c r="J104" s="66" t="s">
        <v>39</v>
      </c>
      <c r="K104" s="66" t="s">
        <v>39</v>
      </c>
      <c r="L104" s="66" t="s">
        <v>39</v>
      </c>
      <c r="M104" s="66" t="s">
        <v>37</v>
      </c>
      <c r="N104" s="66">
        <v>2020</v>
      </c>
      <c r="O104" s="66" t="s">
        <v>38</v>
      </c>
      <c r="P104" s="88" t="s">
        <v>39</v>
      </c>
      <c r="Q104" s="69" t="s">
        <v>39</v>
      </c>
      <c r="R104" s="69">
        <v>3.25</v>
      </c>
    </row>
    <row r="105" spans="1:18" ht="70.5" customHeight="1">
      <c r="A105" s="75" t="s">
        <v>243</v>
      </c>
      <c r="B105" s="66" t="s">
        <v>239</v>
      </c>
      <c r="C105" s="66" t="s">
        <v>239</v>
      </c>
      <c r="D105" s="66" t="s">
        <v>244</v>
      </c>
      <c r="E105" s="66" t="s">
        <v>245</v>
      </c>
      <c r="F105" s="68" t="s">
        <v>246</v>
      </c>
      <c r="G105" s="66" t="s">
        <v>201</v>
      </c>
      <c r="H105" s="66" t="s">
        <v>202</v>
      </c>
      <c r="I105" s="66"/>
      <c r="J105" s="66" t="s">
        <v>39</v>
      </c>
      <c r="K105" s="66" t="s">
        <v>39</v>
      </c>
      <c r="L105" s="66" t="s">
        <v>39</v>
      </c>
      <c r="M105" s="66" t="s">
        <v>37</v>
      </c>
      <c r="N105" s="66">
        <v>2020</v>
      </c>
      <c r="O105" s="66" t="s">
        <v>38</v>
      </c>
      <c r="P105" s="88" t="s">
        <v>39</v>
      </c>
      <c r="Q105" s="69" t="s">
        <v>39</v>
      </c>
      <c r="R105" s="69">
        <v>1.907</v>
      </c>
    </row>
    <row r="106" spans="1:18" ht="78.75" customHeight="1">
      <c r="A106" s="75" t="s">
        <v>243</v>
      </c>
      <c r="B106" s="66" t="s">
        <v>239</v>
      </c>
      <c r="C106" s="66" t="s">
        <v>239</v>
      </c>
      <c r="D106" s="66" t="s">
        <v>247</v>
      </c>
      <c r="E106" s="66" t="s">
        <v>248</v>
      </c>
      <c r="F106" s="68" t="s">
        <v>249</v>
      </c>
      <c r="G106" s="66" t="s">
        <v>201</v>
      </c>
      <c r="H106" s="66" t="s">
        <v>202</v>
      </c>
      <c r="I106" s="66"/>
      <c r="J106" s="66" t="s">
        <v>39</v>
      </c>
      <c r="K106" s="66" t="s">
        <v>39</v>
      </c>
      <c r="L106" s="66" t="s">
        <v>39</v>
      </c>
      <c r="M106" s="66" t="s">
        <v>37</v>
      </c>
      <c r="N106" s="66">
        <v>2020</v>
      </c>
      <c r="O106" s="66" t="s">
        <v>38</v>
      </c>
      <c r="P106" s="88" t="s">
        <v>39</v>
      </c>
      <c r="Q106" s="69" t="s">
        <v>39</v>
      </c>
      <c r="R106" s="69">
        <v>1.653</v>
      </c>
    </row>
    <row r="107" spans="1:18" ht="78" customHeight="1">
      <c r="A107" s="75" t="s">
        <v>243</v>
      </c>
      <c r="B107" s="66" t="s">
        <v>239</v>
      </c>
      <c r="C107" s="66" t="s">
        <v>239</v>
      </c>
      <c r="D107" s="66" t="s">
        <v>250</v>
      </c>
      <c r="E107" s="66" t="s">
        <v>251</v>
      </c>
      <c r="F107" s="68" t="s">
        <v>252</v>
      </c>
      <c r="G107" s="66" t="s">
        <v>201</v>
      </c>
      <c r="H107" s="66" t="s">
        <v>202</v>
      </c>
      <c r="I107" s="66"/>
      <c r="J107" s="66" t="s">
        <v>39</v>
      </c>
      <c r="K107" s="66" t="s">
        <v>39</v>
      </c>
      <c r="L107" s="66" t="s">
        <v>39</v>
      </c>
      <c r="M107" s="66" t="s">
        <v>37</v>
      </c>
      <c r="N107" s="66">
        <v>2020</v>
      </c>
      <c r="O107" s="66" t="s">
        <v>38</v>
      </c>
      <c r="P107" s="88" t="s">
        <v>39</v>
      </c>
      <c r="Q107" s="69" t="s">
        <v>39</v>
      </c>
      <c r="R107" s="69">
        <v>1.907</v>
      </c>
    </row>
    <row r="108" spans="1:18" ht="69" customHeight="1">
      <c r="A108" s="75" t="s">
        <v>197</v>
      </c>
      <c r="B108" s="66" t="s">
        <v>239</v>
      </c>
      <c r="C108" s="66" t="s">
        <v>239</v>
      </c>
      <c r="D108" s="66" t="s">
        <v>253</v>
      </c>
      <c r="E108" s="66" t="s">
        <v>254</v>
      </c>
      <c r="F108" s="68" t="s">
        <v>255</v>
      </c>
      <c r="G108" s="66" t="s">
        <v>201</v>
      </c>
      <c r="H108" s="66" t="s">
        <v>202</v>
      </c>
      <c r="I108" s="66"/>
      <c r="J108" s="66" t="s">
        <v>39</v>
      </c>
      <c r="K108" s="66" t="s">
        <v>39</v>
      </c>
      <c r="L108" s="66" t="s">
        <v>39</v>
      </c>
      <c r="M108" s="66" t="s">
        <v>37</v>
      </c>
      <c r="N108" s="66">
        <v>2020</v>
      </c>
      <c r="O108" s="66" t="s">
        <v>38</v>
      </c>
      <c r="P108" s="88" t="s">
        <v>39</v>
      </c>
      <c r="Q108" s="69" t="s">
        <v>39</v>
      </c>
      <c r="R108" s="69">
        <v>1.08</v>
      </c>
    </row>
    <row r="109" spans="1:18" ht="78" customHeight="1">
      <c r="A109" s="75" t="s">
        <v>197</v>
      </c>
      <c r="B109" s="66" t="s">
        <v>239</v>
      </c>
      <c r="C109" s="66" t="s">
        <v>239</v>
      </c>
      <c r="D109" s="66" t="s">
        <v>256</v>
      </c>
      <c r="E109" s="66" t="s">
        <v>257</v>
      </c>
      <c r="F109" s="68" t="s">
        <v>258</v>
      </c>
      <c r="G109" s="66" t="s">
        <v>201</v>
      </c>
      <c r="H109" s="66" t="s">
        <v>202</v>
      </c>
      <c r="I109" s="66"/>
      <c r="J109" s="66" t="s">
        <v>39</v>
      </c>
      <c r="K109" s="66" t="s">
        <v>39</v>
      </c>
      <c r="L109" s="66" t="s">
        <v>39</v>
      </c>
      <c r="M109" s="66" t="s">
        <v>37</v>
      </c>
      <c r="N109" s="66">
        <v>2020</v>
      </c>
      <c r="O109" s="66" t="s">
        <v>38</v>
      </c>
      <c r="P109" s="88" t="s">
        <v>39</v>
      </c>
      <c r="Q109" s="69" t="s">
        <v>39</v>
      </c>
      <c r="R109" s="69">
        <v>1.08</v>
      </c>
    </row>
    <row r="110" spans="1:18" ht="78" customHeight="1">
      <c r="A110" s="75" t="s">
        <v>197</v>
      </c>
      <c r="B110" s="66" t="s">
        <v>239</v>
      </c>
      <c r="C110" s="66" t="s">
        <v>239</v>
      </c>
      <c r="D110" s="66" t="s">
        <v>259</v>
      </c>
      <c r="E110" s="66" t="s">
        <v>260</v>
      </c>
      <c r="F110" s="68" t="s">
        <v>261</v>
      </c>
      <c r="G110" s="66" t="s">
        <v>201</v>
      </c>
      <c r="H110" s="66" t="s">
        <v>202</v>
      </c>
      <c r="I110" s="66"/>
      <c r="J110" s="66" t="s">
        <v>39</v>
      </c>
      <c r="K110" s="66" t="s">
        <v>39</v>
      </c>
      <c r="L110" s="66" t="s">
        <v>39</v>
      </c>
      <c r="M110" s="66" t="s">
        <v>37</v>
      </c>
      <c r="N110" s="66">
        <v>2020</v>
      </c>
      <c r="O110" s="66" t="s">
        <v>38</v>
      </c>
      <c r="P110" s="88" t="s">
        <v>39</v>
      </c>
      <c r="Q110" s="69" t="s">
        <v>39</v>
      </c>
      <c r="R110" s="69">
        <v>1.08</v>
      </c>
    </row>
    <row r="111" spans="1:18" ht="60" customHeight="1">
      <c r="A111" s="149" t="s">
        <v>203</v>
      </c>
      <c r="B111" s="66" t="s">
        <v>239</v>
      </c>
      <c r="C111" s="66" t="s">
        <v>239</v>
      </c>
      <c r="D111" s="66" t="s">
        <v>262</v>
      </c>
      <c r="E111" s="66" t="s">
        <v>263</v>
      </c>
      <c r="F111" s="68" t="s">
        <v>264</v>
      </c>
      <c r="G111" s="66" t="s">
        <v>207</v>
      </c>
      <c r="H111" s="66" t="s">
        <v>265</v>
      </c>
      <c r="I111" s="66" t="s">
        <v>266</v>
      </c>
      <c r="J111" s="66" t="s">
        <v>39</v>
      </c>
      <c r="K111" s="66" t="s">
        <v>39</v>
      </c>
      <c r="L111" s="66" t="s">
        <v>39</v>
      </c>
      <c r="M111" s="66" t="s">
        <v>37</v>
      </c>
      <c r="N111" s="66">
        <v>2020</v>
      </c>
      <c r="O111" s="66" t="s">
        <v>38</v>
      </c>
      <c r="P111" s="88" t="s">
        <v>39</v>
      </c>
      <c r="Q111" s="69" t="s">
        <v>39</v>
      </c>
      <c r="R111" s="69">
        <v>2.208</v>
      </c>
    </row>
    <row r="112" spans="1:18" ht="63.75" customHeight="1">
      <c r="A112" s="75" t="s">
        <v>243</v>
      </c>
      <c r="B112" s="66" t="s">
        <v>239</v>
      </c>
      <c r="C112" s="66" t="s">
        <v>239</v>
      </c>
      <c r="D112" s="66" t="s">
        <v>267</v>
      </c>
      <c r="E112" s="66" t="s">
        <v>268</v>
      </c>
      <c r="F112" s="68" t="s">
        <v>269</v>
      </c>
      <c r="G112" s="66" t="s">
        <v>201</v>
      </c>
      <c r="H112" s="66" t="s">
        <v>202</v>
      </c>
      <c r="I112" s="66"/>
      <c r="J112" s="66" t="s">
        <v>39</v>
      </c>
      <c r="K112" s="66" t="s">
        <v>39</v>
      </c>
      <c r="L112" s="66" t="s">
        <v>39</v>
      </c>
      <c r="M112" s="66" t="s">
        <v>37</v>
      </c>
      <c r="N112" s="66">
        <v>2020</v>
      </c>
      <c r="O112" s="66" t="s">
        <v>38</v>
      </c>
      <c r="P112" s="88" t="s">
        <v>39</v>
      </c>
      <c r="Q112" s="69" t="s">
        <v>39</v>
      </c>
      <c r="R112" s="69">
        <v>1.957</v>
      </c>
    </row>
    <row r="113" spans="1:18" ht="60.75" customHeight="1">
      <c r="A113" s="75" t="s">
        <v>197</v>
      </c>
      <c r="B113" s="66" t="s">
        <v>239</v>
      </c>
      <c r="C113" s="66" t="s">
        <v>239</v>
      </c>
      <c r="D113" s="66" t="s">
        <v>270</v>
      </c>
      <c r="E113" s="66" t="s">
        <v>271</v>
      </c>
      <c r="F113" s="68" t="s">
        <v>272</v>
      </c>
      <c r="G113" s="66" t="s">
        <v>201</v>
      </c>
      <c r="H113" s="66" t="s">
        <v>202</v>
      </c>
      <c r="I113" s="66"/>
      <c r="J113" s="66" t="s">
        <v>39</v>
      </c>
      <c r="K113" s="66" t="s">
        <v>39</v>
      </c>
      <c r="L113" s="66" t="s">
        <v>39</v>
      </c>
      <c r="M113" s="66" t="s">
        <v>37</v>
      </c>
      <c r="N113" s="66">
        <v>2020</v>
      </c>
      <c r="O113" s="66" t="s">
        <v>38</v>
      </c>
      <c r="P113" s="88" t="s">
        <v>39</v>
      </c>
      <c r="Q113" s="69" t="s">
        <v>39</v>
      </c>
      <c r="R113" s="69">
        <v>4.289</v>
      </c>
    </row>
    <row r="114" spans="1:18" ht="62.25" customHeight="1">
      <c r="A114" s="75" t="s">
        <v>197</v>
      </c>
      <c r="B114" s="66" t="s">
        <v>239</v>
      </c>
      <c r="C114" s="66" t="s">
        <v>239</v>
      </c>
      <c r="D114" s="66" t="s">
        <v>273</v>
      </c>
      <c r="E114" s="66" t="s">
        <v>274</v>
      </c>
      <c r="F114" s="68" t="s">
        <v>275</v>
      </c>
      <c r="G114" s="66" t="s">
        <v>201</v>
      </c>
      <c r="H114" s="66" t="s">
        <v>202</v>
      </c>
      <c r="I114" s="66"/>
      <c r="J114" s="66" t="s">
        <v>39</v>
      </c>
      <c r="K114" s="66" t="s">
        <v>39</v>
      </c>
      <c r="L114" s="66" t="s">
        <v>39</v>
      </c>
      <c r="M114" s="66" t="s">
        <v>37</v>
      </c>
      <c r="N114" s="66">
        <v>2020</v>
      </c>
      <c r="O114" s="66" t="s">
        <v>38</v>
      </c>
      <c r="P114" s="88" t="s">
        <v>39</v>
      </c>
      <c r="Q114" s="69" t="s">
        <v>39</v>
      </c>
      <c r="R114" s="69">
        <v>1.153</v>
      </c>
    </row>
    <row r="115" spans="1:18" ht="67.5" customHeight="1">
      <c r="A115" s="75" t="s">
        <v>243</v>
      </c>
      <c r="B115" s="66" t="s">
        <v>239</v>
      </c>
      <c r="C115" s="66" t="s">
        <v>239</v>
      </c>
      <c r="D115" s="66" t="s">
        <v>276</v>
      </c>
      <c r="E115" s="66" t="s">
        <v>277</v>
      </c>
      <c r="F115" s="68" t="s">
        <v>278</v>
      </c>
      <c r="G115" s="66" t="s">
        <v>201</v>
      </c>
      <c r="H115" s="66" t="s">
        <v>202</v>
      </c>
      <c r="I115" s="66"/>
      <c r="J115" s="66" t="s">
        <v>39</v>
      </c>
      <c r="K115" s="66" t="s">
        <v>39</v>
      </c>
      <c r="L115" s="66" t="s">
        <v>39</v>
      </c>
      <c r="M115" s="66" t="s">
        <v>37</v>
      </c>
      <c r="N115" s="66">
        <v>2020</v>
      </c>
      <c r="O115" s="66" t="s">
        <v>38</v>
      </c>
      <c r="P115" s="88" t="s">
        <v>39</v>
      </c>
      <c r="Q115" s="69" t="s">
        <v>39</v>
      </c>
      <c r="R115" s="69">
        <v>1.92</v>
      </c>
    </row>
    <row r="116" spans="1:18" ht="69" customHeight="1">
      <c r="A116" s="75" t="s">
        <v>197</v>
      </c>
      <c r="B116" s="66" t="s">
        <v>239</v>
      </c>
      <c r="C116" s="66" t="s">
        <v>239</v>
      </c>
      <c r="D116" s="66" t="s">
        <v>279</v>
      </c>
      <c r="E116" s="66" t="s">
        <v>280</v>
      </c>
      <c r="F116" s="68" t="s">
        <v>281</v>
      </c>
      <c r="G116" s="66" t="s">
        <v>201</v>
      </c>
      <c r="H116" s="66" t="s">
        <v>202</v>
      </c>
      <c r="I116" s="66"/>
      <c r="J116" s="66" t="s">
        <v>39</v>
      </c>
      <c r="K116" s="66" t="s">
        <v>39</v>
      </c>
      <c r="L116" s="66" t="s">
        <v>39</v>
      </c>
      <c r="M116" s="66" t="s">
        <v>37</v>
      </c>
      <c r="N116" s="66">
        <v>2020</v>
      </c>
      <c r="O116" s="66" t="s">
        <v>38</v>
      </c>
      <c r="P116" s="88" t="s">
        <v>39</v>
      </c>
      <c r="Q116" s="69" t="s">
        <v>39</v>
      </c>
      <c r="R116" s="69">
        <v>1.153</v>
      </c>
    </row>
    <row r="117" spans="1:18" ht="61.5" customHeight="1">
      <c r="A117" s="75" t="s">
        <v>197</v>
      </c>
      <c r="B117" s="66" t="s">
        <v>239</v>
      </c>
      <c r="C117" s="66" t="s">
        <v>239</v>
      </c>
      <c r="D117" s="66" t="s">
        <v>282</v>
      </c>
      <c r="E117" s="66" t="s">
        <v>283</v>
      </c>
      <c r="F117" s="68" t="s">
        <v>281</v>
      </c>
      <c r="G117" s="66" t="s">
        <v>201</v>
      </c>
      <c r="H117" s="66" t="s">
        <v>202</v>
      </c>
      <c r="I117" s="66"/>
      <c r="J117" s="66" t="s">
        <v>39</v>
      </c>
      <c r="K117" s="66" t="s">
        <v>39</v>
      </c>
      <c r="L117" s="66" t="s">
        <v>39</v>
      </c>
      <c r="M117" s="66" t="s">
        <v>37</v>
      </c>
      <c r="N117" s="66">
        <v>2020</v>
      </c>
      <c r="O117" s="66" t="s">
        <v>38</v>
      </c>
      <c r="P117" s="88" t="s">
        <v>39</v>
      </c>
      <c r="Q117" s="69" t="s">
        <v>39</v>
      </c>
      <c r="R117" s="69">
        <v>1.153</v>
      </c>
    </row>
    <row r="118" spans="1:18" ht="62.25" customHeight="1">
      <c r="A118" s="75" t="s">
        <v>243</v>
      </c>
      <c r="B118" s="66" t="s">
        <v>239</v>
      </c>
      <c r="C118" s="66" t="s">
        <v>239</v>
      </c>
      <c r="D118" s="66" t="s">
        <v>284</v>
      </c>
      <c r="E118" s="66" t="s">
        <v>285</v>
      </c>
      <c r="F118" s="68" t="s">
        <v>286</v>
      </c>
      <c r="G118" s="66" t="s">
        <v>201</v>
      </c>
      <c r="H118" s="66" t="s">
        <v>202</v>
      </c>
      <c r="I118" s="66"/>
      <c r="J118" s="66" t="s">
        <v>39</v>
      </c>
      <c r="K118" s="66" t="s">
        <v>39</v>
      </c>
      <c r="L118" s="66" t="s">
        <v>39</v>
      </c>
      <c r="M118" s="66" t="s">
        <v>37</v>
      </c>
      <c r="N118" s="66">
        <v>2020</v>
      </c>
      <c r="O118" s="66" t="s">
        <v>38</v>
      </c>
      <c r="P118" s="88" t="s">
        <v>39</v>
      </c>
      <c r="Q118" s="69" t="s">
        <v>39</v>
      </c>
      <c r="R118" s="69">
        <v>1.92</v>
      </c>
    </row>
    <row r="119" spans="1:18" ht="71.25" customHeight="1">
      <c r="A119" s="75" t="s">
        <v>197</v>
      </c>
      <c r="B119" s="66" t="s">
        <v>239</v>
      </c>
      <c r="C119" s="66" t="s">
        <v>239</v>
      </c>
      <c r="D119" s="66" t="s">
        <v>287</v>
      </c>
      <c r="E119" s="66" t="s">
        <v>288</v>
      </c>
      <c r="F119" s="68" t="s">
        <v>289</v>
      </c>
      <c r="G119" s="66" t="s">
        <v>201</v>
      </c>
      <c r="H119" s="66" t="s">
        <v>202</v>
      </c>
      <c r="I119" s="66"/>
      <c r="J119" s="66" t="s">
        <v>39</v>
      </c>
      <c r="K119" s="66" t="s">
        <v>39</v>
      </c>
      <c r="L119" s="66" t="s">
        <v>39</v>
      </c>
      <c r="M119" s="66" t="s">
        <v>37</v>
      </c>
      <c r="N119" s="66">
        <v>2020</v>
      </c>
      <c r="O119" s="66" t="s">
        <v>38</v>
      </c>
      <c r="P119" s="88" t="s">
        <v>39</v>
      </c>
      <c r="Q119" s="69" t="s">
        <v>39</v>
      </c>
      <c r="R119" s="69">
        <v>1.162</v>
      </c>
    </row>
    <row r="120" spans="1:18" ht="78" customHeight="1">
      <c r="A120" s="75" t="s">
        <v>197</v>
      </c>
      <c r="B120" s="66" t="s">
        <v>239</v>
      </c>
      <c r="C120" s="66" t="s">
        <v>239</v>
      </c>
      <c r="D120" s="66" t="s">
        <v>290</v>
      </c>
      <c r="E120" s="66" t="s">
        <v>291</v>
      </c>
      <c r="F120" s="68" t="s">
        <v>292</v>
      </c>
      <c r="G120" s="66" t="s">
        <v>201</v>
      </c>
      <c r="H120" s="66" t="s">
        <v>202</v>
      </c>
      <c r="I120" s="66"/>
      <c r="J120" s="66" t="s">
        <v>39</v>
      </c>
      <c r="K120" s="66" t="s">
        <v>39</v>
      </c>
      <c r="L120" s="66" t="s">
        <v>39</v>
      </c>
      <c r="M120" s="66" t="s">
        <v>37</v>
      </c>
      <c r="N120" s="66">
        <v>2020</v>
      </c>
      <c r="O120" s="66" t="s">
        <v>38</v>
      </c>
      <c r="P120" s="88" t="s">
        <v>39</v>
      </c>
      <c r="Q120" s="69" t="s">
        <v>39</v>
      </c>
      <c r="R120" s="69">
        <v>0.872</v>
      </c>
    </row>
    <row r="121" spans="1:18" ht="61.5" customHeight="1">
      <c r="A121" s="149" t="s">
        <v>209</v>
      </c>
      <c r="B121" s="66" t="s">
        <v>239</v>
      </c>
      <c r="C121" s="66" t="s">
        <v>239</v>
      </c>
      <c r="D121" s="66" t="s">
        <v>293</v>
      </c>
      <c r="E121" s="66" t="s">
        <v>294</v>
      </c>
      <c r="F121" s="68" t="s">
        <v>295</v>
      </c>
      <c r="G121" s="66" t="s">
        <v>207</v>
      </c>
      <c r="H121" s="66" t="s">
        <v>202</v>
      </c>
      <c r="I121" s="66" t="s">
        <v>208</v>
      </c>
      <c r="J121" s="66" t="s">
        <v>39</v>
      </c>
      <c r="K121" s="66" t="s">
        <v>39</v>
      </c>
      <c r="L121" s="66" t="s">
        <v>39</v>
      </c>
      <c r="M121" s="66" t="s">
        <v>37</v>
      </c>
      <c r="N121" s="66">
        <v>2020</v>
      </c>
      <c r="O121" s="66" t="s">
        <v>38</v>
      </c>
      <c r="P121" s="88" t="s">
        <v>39</v>
      </c>
      <c r="Q121" s="69" t="s">
        <v>39</v>
      </c>
      <c r="R121" s="69">
        <v>3.278</v>
      </c>
    </row>
    <row r="122" spans="1:18" ht="78" customHeight="1">
      <c r="A122" s="75" t="s">
        <v>222</v>
      </c>
      <c r="B122" s="66" t="s">
        <v>239</v>
      </c>
      <c r="C122" s="66" t="s">
        <v>239</v>
      </c>
      <c r="D122" s="66" t="s">
        <v>296</v>
      </c>
      <c r="E122" s="66" t="s">
        <v>297</v>
      </c>
      <c r="F122" s="68" t="s">
        <v>298</v>
      </c>
      <c r="G122" s="66" t="s">
        <v>201</v>
      </c>
      <c r="H122" s="66" t="s">
        <v>202</v>
      </c>
      <c r="I122" s="66"/>
      <c r="J122" s="66" t="s">
        <v>39</v>
      </c>
      <c r="K122" s="66" t="s">
        <v>39</v>
      </c>
      <c r="L122" s="66" t="s">
        <v>39</v>
      </c>
      <c r="M122" s="66" t="s">
        <v>37</v>
      </c>
      <c r="N122" s="66">
        <v>2020</v>
      </c>
      <c r="O122" s="66" t="s">
        <v>38</v>
      </c>
      <c r="P122" s="88" t="s">
        <v>39</v>
      </c>
      <c r="Q122" s="69" t="s">
        <v>39</v>
      </c>
      <c r="R122" s="69">
        <v>4.177</v>
      </c>
    </row>
    <row r="123" spans="1:18" ht="78" customHeight="1">
      <c r="A123" s="75" t="s">
        <v>197</v>
      </c>
      <c r="B123" s="66" t="s">
        <v>239</v>
      </c>
      <c r="C123" s="66" t="s">
        <v>239</v>
      </c>
      <c r="D123" s="66" t="s">
        <v>299</v>
      </c>
      <c r="E123" s="66" t="s">
        <v>300</v>
      </c>
      <c r="F123" s="68" t="s">
        <v>281</v>
      </c>
      <c r="G123" s="66" t="s">
        <v>201</v>
      </c>
      <c r="H123" s="66" t="s">
        <v>202</v>
      </c>
      <c r="I123" s="66"/>
      <c r="J123" s="66" t="s">
        <v>39</v>
      </c>
      <c r="K123" s="66" t="s">
        <v>39</v>
      </c>
      <c r="L123" s="66" t="s">
        <v>39</v>
      </c>
      <c r="M123" s="66" t="s">
        <v>37</v>
      </c>
      <c r="N123" s="66">
        <v>2020</v>
      </c>
      <c r="O123" s="66" t="s">
        <v>38</v>
      </c>
      <c r="P123" s="88" t="s">
        <v>39</v>
      </c>
      <c r="Q123" s="69" t="s">
        <v>39</v>
      </c>
      <c r="R123" s="69">
        <v>0.872</v>
      </c>
    </row>
    <row r="124" spans="1:18" ht="65.25" customHeight="1">
      <c r="A124" s="75" t="s">
        <v>197</v>
      </c>
      <c r="B124" s="66" t="s">
        <v>239</v>
      </c>
      <c r="C124" s="66" t="s">
        <v>239</v>
      </c>
      <c r="D124" s="66" t="s">
        <v>301</v>
      </c>
      <c r="E124" s="66" t="s">
        <v>302</v>
      </c>
      <c r="F124" s="68" t="s">
        <v>303</v>
      </c>
      <c r="G124" s="66" t="s">
        <v>201</v>
      </c>
      <c r="H124" s="66" t="s">
        <v>202</v>
      </c>
      <c r="I124" s="66"/>
      <c r="J124" s="66" t="s">
        <v>39</v>
      </c>
      <c r="K124" s="66" t="s">
        <v>39</v>
      </c>
      <c r="L124" s="66" t="s">
        <v>39</v>
      </c>
      <c r="M124" s="66" t="s">
        <v>37</v>
      </c>
      <c r="N124" s="66">
        <v>2020</v>
      </c>
      <c r="O124" s="66" t="s">
        <v>38</v>
      </c>
      <c r="P124" s="88" t="s">
        <v>39</v>
      </c>
      <c r="Q124" s="69" t="s">
        <v>39</v>
      </c>
      <c r="R124" s="69">
        <v>1.162</v>
      </c>
    </row>
    <row r="125" spans="1:18" ht="66.75" customHeight="1">
      <c r="A125" s="75" t="s">
        <v>243</v>
      </c>
      <c r="B125" s="66" t="s">
        <v>239</v>
      </c>
      <c r="C125" s="66" t="s">
        <v>239</v>
      </c>
      <c r="D125" s="66" t="s">
        <v>304</v>
      </c>
      <c r="E125" s="66" t="s">
        <v>305</v>
      </c>
      <c r="F125" s="68" t="s">
        <v>306</v>
      </c>
      <c r="G125" s="66" t="s">
        <v>201</v>
      </c>
      <c r="H125" s="66" t="s">
        <v>202</v>
      </c>
      <c r="I125" s="66"/>
      <c r="J125" s="66" t="s">
        <v>39</v>
      </c>
      <c r="K125" s="66" t="s">
        <v>39</v>
      </c>
      <c r="L125" s="66" t="s">
        <v>39</v>
      </c>
      <c r="M125" s="66" t="s">
        <v>37</v>
      </c>
      <c r="N125" s="66">
        <v>2020</v>
      </c>
      <c r="O125" s="66" t="s">
        <v>38</v>
      </c>
      <c r="P125" s="88" t="s">
        <v>39</v>
      </c>
      <c r="Q125" s="69" t="s">
        <v>39</v>
      </c>
      <c r="R125" s="69">
        <v>1.938</v>
      </c>
    </row>
    <row r="126" spans="1:18" ht="60" customHeight="1">
      <c r="A126" s="149" t="s">
        <v>307</v>
      </c>
      <c r="B126" s="66" t="s">
        <v>239</v>
      </c>
      <c r="C126" s="66" t="s">
        <v>239</v>
      </c>
      <c r="D126" s="66" t="s">
        <v>308</v>
      </c>
      <c r="E126" s="66" t="s">
        <v>309</v>
      </c>
      <c r="F126" s="68" t="s">
        <v>252</v>
      </c>
      <c r="G126" s="66" t="s">
        <v>207</v>
      </c>
      <c r="H126" s="66" t="s">
        <v>265</v>
      </c>
      <c r="I126" s="66" t="s">
        <v>266</v>
      </c>
      <c r="J126" s="66" t="s">
        <v>39</v>
      </c>
      <c r="K126" s="66" t="s">
        <v>39</v>
      </c>
      <c r="L126" s="66" t="s">
        <v>39</v>
      </c>
      <c r="M126" s="66" t="s">
        <v>37</v>
      </c>
      <c r="N126" s="66">
        <v>2020</v>
      </c>
      <c r="O126" s="66" t="s">
        <v>38</v>
      </c>
      <c r="P126" s="88" t="s">
        <v>39</v>
      </c>
      <c r="Q126" s="69" t="s">
        <v>39</v>
      </c>
      <c r="R126" s="69">
        <v>2.372</v>
      </c>
    </row>
    <row r="127" spans="1:18" ht="54" customHeight="1">
      <c r="A127" s="75" t="s">
        <v>197</v>
      </c>
      <c r="B127" s="66" t="s">
        <v>239</v>
      </c>
      <c r="C127" s="66" t="s">
        <v>239</v>
      </c>
      <c r="D127" s="66" t="s">
        <v>310</v>
      </c>
      <c r="E127" s="66" t="s">
        <v>311</v>
      </c>
      <c r="F127" s="68" t="s">
        <v>312</v>
      </c>
      <c r="G127" s="66" t="s">
        <v>201</v>
      </c>
      <c r="H127" s="66" t="s">
        <v>202</v>
      </c>
      <c r="I127" s="66"/>
      <c r="J127" s="66" t="s">
        <v>39</v>
      </c>
      <c r="K127" s="66" t="s">
        <v>39</v>
      </c>
      <c r="L127" s="66" t="s">
        <v>39</v>
      </c>
      <c r="M127" s="66" t="s">
        <v>37</v>
      </c>
      <c r="N127" s="66">
        <v>2020</v>
      </c>
      <c r="O127" s="66" t="s">
        <v>38</v>
      </c>
      <c r="P127" s="88" t="s">
        <v>39</v>
      </c>
      <c r="Q127" s="69" t="s">
        <v>39</v>
      </c>
      <c r="R127" s="69">
        <v>1.158</v>
      </c>
    </row>
    <row r="128" spans="1:18" ht="78" customHeight="1">
      <c r="A128" s="149" t="s">
        <v>313</v>
      </c>
      <c r="B128" s="66" t="s">
        <v>239</v>
      </c>
      <c r="C128" s="66" t="s">
        <v>239</v>
      </c>
      <c r="D128" s="66" t="s">
        <v>314</v>
      </c>
      <c r="E128" s="66" t="s">
        <v>315</v>
      </c>
      <c r="F128" s="68" t="s">
        <v>316</v>
      </c>
      <c r="G128" s="66" t="s">
        <v>207</v>
      </c>
      <c r="H128" s="66" t="s">
        <v>202</v>
      </c>
      <c r="I128" s="66" t="s">
        <v>208</v>
      </c>
      <c r="J128" s="66" t="s">
        <v>39</v>
      </c>
      <c r="K128" s="66" t="s">
        <v>39</v>
      </c>
      <c r="L128" s="66" t="s">
        <v>39</v>
      </c>
      <c r="M128" s="66" t="s">
        <v>37</v>
      </c>
      <c r="N128" s="66">
        <v>2020</v>
      </c>
      <c r="O128" s="66" t="s">
        <v>38</v>
      </c>
      <c r="P128" s="88" t="s">
        <v>39</v>
      </c>
      <c r="Q128" s="69" t="s">
        <v>39</v>
      </c>
      <c r="R128" s="69">
        <v>1.722</v>
      </c>
    </row>
    <row r="129" spans="1:18" ht="63.75" customHeight="1">
      <c r="A129" s="75" t="s">
        <v>197</v>
      </c>
      <c r="B129" s="66" t="s">
        <v>239</v>
      </c>
      <c r="C129" s="66" t="s">
        <v>239</v>
      </c>
      <c r="D129" s="66" t="s">
        <v>317</v>
      </c>
      <c r="E129" s="66" t="s">
        <v>318</v>
      </c>
      <c r="F129" s="68" t="s">
        <v>319</v>
      </c>
      <c r="G129" s="66" t="s">
        <v>201</v>
      </c>
      <c r="H129" s="66" t="s">
        <v>202</v>
      </c>
      <c r="I129" s="66"/>
      <c r="J129" s="66" t="s">
        <v>39</v>
      </c>
      <c r="K129" s="66" t="s">
        <v>39</v>
      </c>
      <c r="L129" s="66" t="s">
        <v>39</v>
      </c>
      <c r="M129" s="66" t="s">
        <v>37</v>
      </c>
      <c r="N129" s="66">
        <v>2020</v>
      </c>
      <c r="O129" s="66" t="s">
        <v>38</v>
      </c>
      <c r="P129" s="88" t="s">
        <v>39</v>
      </c>
      <c r="Q129" s="69" t="s">
        <v>39</v>
      </c>
      <c r="R129" s="69">
        <v>0.867</v>
      </c>
    </row>
    <row r="130" spans="1:18" ht="66" customHeight="1">
      <c r="A130" s="75" t="s">
        <v>243</v>
      </c>
      <c r="B130" s="66" t="s">
        <v>239</v>
      </c>
      <c r="C130" s="66" t="s">
        <v>239</v>
      </c>
      <c r="D130" s="66" t="s">
        <v>320</v>
      </c>
      <c r="E130" s="66" t="s">
        <v>321</v>
      </c>
      <c r="F130" s="68" t="s">
        <v>312</v>
      </c>
      <c r="G130" s="66" t="s">
        <v>201</v>
      </c>
      <c r="H130" s="66" t="s">
        <v>202</v>
      </c>
      <c r="I130" s="66"/>
      <c r="J130" s="66" t="s">
        <v>39</v>
      </c>
      <c r="K130" s="66" t="s">
        <v>39</v>
      </c>
      <c r="L130" s="66" t="s">
        <v>39</v>
      </c>
      <c r="M130" s="66" t="s">
        <v>37</v>
      </c>
      <c r="N130" s="66">
        <v>2020</v>
      </c>
      <c r="O130" s="66" t="s">
        <v>38</v>
      </c>
      <c r="P130" s="88" t="s">
        <v>39</v>
      </c>
      <c r="Q130" s="69" t="s">
        <v>39</v>
      </c>
      <c r="R130" s="69">
        <v>1.644</v>
      </c>
    </row>
    <row r="131" spans="1:18" ht="67.5" customHeight="1">
      <c r="A131" s="75" t="s">
        <v>197</v>
      </c>
      <c r="B131" s="66" t="s">
        <v>239</v>
      </c>
      <c r="C131" s="66" t="s">
        <v>239</v>
      </c>
      <c r="D131" s="66" t="s">
        <v>322</v>
      </c>
      <c r="E131" s="66" t="s">
        <v>323</v>
      </c>
      <c r="F131" s="68" t="s">
        <v>324</v>
      </c>
      <c r="G131" s="66" t="s">
        <v>201</v>
      </c>
      <c r="H131" s="66" t="s">
        <v>202</v>
      </c>
      <c r="I131" s="66"/>
      <c r="J131" s="66" t="s">
        <v>39</v>
      </c>
      <c r="K131" s="66" t="s">
        <v>39</v>
      </c>
      <c r="L131" s="66" t="s">
        <v>39</v>
      </c>
      <c r="M131" s="66" t="s">
        <v>37</v>
      </c>
      <c r="N131" s="66">
        <v>2020</v>
      </c>
      <c r="O131" s="66" t="s">
        <v>38</v>
      </c>
      <c r="P131" s="88" t="s">
        <v>39</v>
      </c>
      <c r="Q131" s="69" t="s">
        <v>39</v>
      </c>
      <c r="R131" s="69">
        <v>1.632</v>
      </c>
    </row>
    <row r="132" spans="1:18" ht="63.75" customHeight="1">
      <c r="A132" s="75" t="s">
        <v>243</v>
      </c>
      <c r="B132" s="66" t="s">
        <v>239</v>
      </c>
      <c r="C132" s="66" t="s">
        <v>239</v>
      </c>
      <c r="D132" s="66" t="s">
        <v>325</v>
      </c>
      <c r="E132" s="66" t="s">
        <v>326</v>
      </c>
      <c r="F132" s="68" t="s">
        <v>327</v>
      </c>
      <c r="G132" s="66" t="s">
        <v>201</v>
      </c>
      <c r="H132" s="66" t="s">
        <v>202</v>
      </c>
      <c r="I132" s="66"/>
      <c r="J132" s="66" t="s">
        <v>39</v>
      </c>
      <c r="K132" s="66" t="s">
        <v>39</v>
      </c>
      <c r="L132" s="66" t="s">
        <v>39</v>
      </c>
      <c r="M132" s="66" t="s">
        <v>37</v>
      </c>
      <c r="N132" s="66">
        <v>2020</v>
      </c>
      <c r="O132" s="66" t="s">
        <v>38</v>
      </c>
      <c r="P132" s="88" t="s">
        <v>39</v>
      </c>
      <c r="Q132" s="69" t="s">
        <v>39</v>
      </c>
      <c r="R132" s="69">
        <v>1.951</v>
      </c>
    </row>
    <row r="133" spans="1:18" ht="58.5" customHeight="1">
      <c r="A133" s="75" t="s">
        <v>243</v>
      </c>
      <c r="B133" s="66" t="s">
        <v>239</v>
      </c>
      <c r="C133" s="66" t="s">
        <v>239</v>
      </c>
      <c r="D133" s="66" t="s">
        <v>328</v>
      </c>
      <c r="E133" s="66" t="s">
        <v>329</v>
      </c>
      <c r="F133" s="68" t="s">
        <v>330</v>
      </c>
      <c r="G133" s="66" t="s">
        <v>201</v>
      </c>
      <c r="H133" s="66" t="s">
        <v>202</v>
      </c>
      <c r="I133" s="66"/>
      <c r="J133" s="66" t="s">
        <v>39</v>
      </c>
      <c r="K133" s="66" t="s">
        <v>39</v>
      </c>
      <c r="L133" s="66" t="s">
        <v>39</v>
      </c>
      <c r="M133" s="66" t="s">
        <v>37</v>
      </c>
      <c r="N133" s="66">
        <v>2020</v>
      </c>
      <c r="O133" s="66" t="s">
        <v>38</v>
      </c>
      <c r="P133" s="88" t="s">
        <v>39</v>
      </c>
      <c r="Q133" s="69" t="s">
        <v>39</v>
      </c>
      <c r="R133" s="69">
        <v>1.951</v>
      </c>
    </row>
    <row r="134" spans="1:18" ht="68.25" customHeight="1">
      <c r="A134" s="75" t="s">
        <v>197</v>
      </c>
      <c r="B134" s="66" t="s">
        <v>239</v>
      </c>
      <c r="C134" s="66" t="s">
        <v>239</v>
      </c>
      <c r="D134" s="66" t="s">
        <v>331</v>
      </c>
      <c r="E134" s="66" t="s">
        <v>332</v>
      </c>
      <c r="F134" s="68" t="s">
        <v>330</v>
      </c>
      <c r="G134" s="66" t="s">
        <v>201</v>
      </c>
      <c r="H134" s="66" t="s">
        <v>202</v>
      </c>
      <c r="I134" s="66"/>
      <c r="J134" s="66" t="s">
        <v>39</v>
      </c>
      <c r="K134" s="66" t="s">
        <v>39</v>
      </c>
      <c r="L134" s="66" t="s">
        <v>39</v>
      </c>
      <c r="M134" s="66" t="s">
        <v>37</v>
      </c>
      <c r="N134" s="66">
        <v>2020</v>
      </c>
      <c r="O134" s="66" t="s">
        <v>38</v>
      </c>
      <c r="P134" s="88" t="s">
        <v>39</v>
      </c>
      <c r="Q134" s="69" t="s">
        <v>39</v>
      </c>
      <c r="R134" s="69">
        <v>1.496</v>
      </c>
    </row>
    <row r="135" spans="1:18" ht="48" customHeight="1">
      <c r="A135" s="149" t="s">
        <v>333</v>
      </c>
      <c r="B135" s="66" t="s">
        <v>239</v>
      </c>
      <c r="C135" s="66" t="s">
        <v>239</v>
      </c>
      <c r="D135" s="66" t="s">
        <v>334</v>
      </c>
      <c r="E135" s="66" t="s">
        <v>335</v>
      </c>
      <c r="F135" s="68" t="s">
        <v>289</v>
      </c>
      <c r="G135" s="66" t="s">
        <v>207</v>
      </c>
      <c r="H135" s="66" t="s">
        <v>202</v>
      </c>
      <c r="I135" s="66" t="s">
        <v>208</v>
      </c>
      <c r="J135" s="66" t="s">
        <v>39</v>
      </c>
      <c r="K135" s="66" t="s">
        <v>39</v>
      </c>
      <c r="L135" s="66" t="s">
        <v>39</v>
      </c>
      <c r="M135" s="66" t="s">
        <v>37</v>
      </c>
      <c r="N135" s="66">
        <v>2020</v>
      </c>
      <c r="O135" s="66" t="s">
        <v>38</v>
      </c>
      <c r="P135" s="88" t="s">
        <v>39</v>
      </c>
      <c r="Q135" s="69" t="s">
        <v>39</v>
      </c>
      <c r="R135" s="69">
        <v>3.519</v>
      </c>
    </row>
    <row r="136" spans="1:18" ht="69" customHeight="1">
      <c r="A136" s="75" t="s">
        <v>222</v>
      </c>
      <c r="B136" s="66" t="s">
        <v>239</v>
      </c>
      <c r="C136" s="66" t="s">
        <v>239</v>
      </c>
      <c r="D136" s="66" t="s">
        <v>336</v>
      </c>
      <c r="E136" s="66" t="s">
        <v>337</v>
      </c>
      <c r="F136" s="68" t="s">
        <v>327</v>
      </c>
      <c r="G136" s="66" t="s">
        <v>201</v>
      </c>
      <c r="H136" s="66" t="s">
        <v>202</v>
      </c>
      <c r="I136" s="66"/>
      <c r="J136" s="66" t="s">
        <v>39</v>
      </c>
      <c r="K136" s="66" t="s">
        <v>39</v>
      </c>
      <c r="L136" s="66" t="s">
        <v>39</v>
      </c>
      <c r="M136" s="66" t="s">
        <v>37</v>
      </c>
      <c r="N136" s="66">
        <v>2020</v>
      </c>
      <c r="O136" s="66" t="s">
        <v>38</v>
      </c>
      <c r="P136" s="88" t="s">
        <v>39</v>
      </c>
      <c r="Q136" s="69" t="s">
        <v>39</v>
      </c>
      <c r="R136" s="69">
        <v>3.139</v>
      </c>
    </row>
    <row r="137" spans="1:18" ht="66" customHeight="1">
      <c r="A137" s="75" t="s">
        <v>197</v>
      </c>
      <c r="B137" s="66" t="s">
        <v>239</v>
      </c>
      <c r="C137" s="66" t="s">
        <v>239</v>
      </c>
      <c r="D137" s="66" t="s">
        <v>338</v>
      </c>
      <c r="E137" s="66" t="s">
        <v>339</v>
      </c>
      <c r="F137" s="68" t="s">
        <v>340</v>
      </c>
      <c r="G137" s="66" t="s">
        <v>201</v>
      </c>
      <c r="H137" s="66" t="s">
        <v>202</v>
      </c>
      <c r="I137" s="66"/>
      <c r="J137" s="66" t="s">
        <v>39</v>
      </c>
      <c r="K137" s="66" t="s">
        <v>39</v>
      </c>
      <c r="L137" s="66" t="s">
        <v>39</v>
      </c>
      <c r="M137" s="66" t="s">
        <v>37</v>
      </c>
      <c r="N137" s="66">
        <v>2020</v>
      </c>
      <c r="O137" s="66" t="s">
        <v>38</v>
      </c>
      <c r="P137" s="88" t="s">
        <v>39</v>
      </c>
      <c r="Q137" s="69" t="s">
        <v>39</v>
      </c>
      <c r="R137" s="69">
        <v>0.871</v>
      </c>
    </row>
    <row r="138" spans="1:18" ht="54" customHeight="1">
      <c r="A138" s="149" t="s">
        <v>313</v>
      </c>
      <c r="B138" s="66" t="s">
        <v>239</v>
      </c>
      <c r="C138" s="66" t="s">
        <v>239</v>
      </c>
      <c r="D138" s="66" t="s">
        <v>341</v>
      </c>
      <c r="E138" s="66" t="s">
        <v>342</v>
      </c>
      <c r="F138" s="68" t="s">
        <v>343</v>
      </c>
      <c r="G138" s="66" t="s">
        <v>207</v>
      </c>
      <c r="H138" s="66" t="s">
        <v>202</v>
      </c>
      <c r="I138" s="66" t="s">
        <v>208</v>
      </c>
      <c r="J138" s="66" t="s">
        <v>39</v>
      </c>
      <c r="K138" s="66" t="s">
        <v>39</v>
      </c>
      <c r="L138" s="66" t="s">
        <v>39</v>
      </c>
      <c r="M138" s="66" t="s">
        <v>37</v>
      </c>
      <c r="N138" s="66">
        <v>2020</v>
      </c>
      <c r="O138" s="66" t="s">
        <v>38</v>
      </c>
      <c r="P138" s="88" t="s">
        <v>39</v>
      </c>
      <c r="Q138" s="69" t="s">
        <v>39</v>
      </c>
      <c r="R138" s="69">
        <v>2.037</v>
      </c>
    </row>
    <row r="139" spans="1:18" ht="78" customHeight="1">
      <c r="A139" s="91" t="s">
        <v>344</v>
      </c>
      <c r="B139" s="66" t="s">
        <v>128</v>
      </c>
      <c r="C139" s="66" t="s">
        <v>128</v>
      </c>
      <c r="D139" s="92" t="s">
        <v>345</v>
      </c>
      <c r="E139" s="93" t="s">
        <v>346</v>
      </c>
      <c r="F139" s="94" t="s">
        <v>347</v>
      </c>
      <c r="G139" s="66" t="s">
        <v>207</v>
      </c>
      <c r="H139" s="66" t="s">
        <v>202</v>
      </c>
      <c r="I139" s="66" t="s">
        <v>208</v>
      </c>
      <c r="J139" s="66" t="s">
        <v>39</v>
      </c>
      <c r="K139" s="66" t="s">
        <v>39</v>
      </c>
      <c r="L139" s="66" t="s">
        <v>39</v>
      </c>
      <c r="M139" s="66" t="s">
        <v>37</v>
      </c>
      <c r="N139" s="66">
        <v>2021</v>
      </c>
      <c r="O139" s="66" t="s">
        <v>38</v>
      </c>
      <c r="P139" s="88" t="s">
        <v>39</v>
      </c>
      <c r="Q139" s="69" t="s">
        <v>39</v>
      </c>
      <c r="R139" s="95">
        <v>8.154</v>
      </c>
    </row>
    <row r="140" spans="1:18" ht="84" customHeight="1">
      <c r="A140" s="149" t="s">
        <v>313</v>
      </c>
      <c r="B140" s="66" t="s">
        <v>128</v>
      </c>
      <c r="C140" s="66" t="s">
        <v>128</v>
      </c>
      <c r="D140" s="76" t="s">
        <v>88</v>
      </c>
      <c r="E140" s="76" t="s">
        <v>89</v>
      </c>
      <c r="F140" s="77" t="s">
        <v>90</v>
      </c>
      <c r="G140" s="66" t="s">
        <v>207</v>
      </c>
      <c r="H140" s="66" t="s">
        <v>202</v>
      </c>
      <c r="I140" s="66" t="s">
        <v>208</v>
      </c>
      <c r="J140" s="66" t="s">
        <v>39</v>
      </c>
      <c r="K140" s="66" t="s">
        <v>39</v>
      </c>
      <c r="L140" s="66" t="s">
        <v>39</v>
      </c>
      <c r="M140" s="66" t="s">
        <v>37</v>
      </c>
      <c r="N140" s="66">
        <v>2021</v>
      </c>
      <c r="O140" s="66" t="s">
        <v>38</v>
      </c>
      <c r="P140" s="88" t="s">
        <v>39</v>
      </c>
      <c r="Q140" s="69" t="s">
        <v>39</v>
      </c>
      <c r="R140" s="95">
        <v>6.693</v>
      </c>
    </row>
    <row r="141" spans="1:18" ht="60.75" customHeight="1">
      <c r="A141" s="149" t="s">
        <v>313</v>
      </c>
      <c r="B141" s="66" t="s">
        <v>30</v>
      </c>
      <c r="C141" s="66" t="s">
        <v>30</v>
      </c>
      <c r="D141" s="76" t="s">
        <v>92</v>
      </c>
      <c r="E141" s="76" t="s">
        <v>93</v>
      </c>
      <c r="F141" s="78" t="s">
        <v>94</v>
      </c>
      <c r="G141" s="66" t="s">
        <v>207</v>
      </c>
      <c r="H141" s="66" t="s">
        <v>202</v>
      </c>
      <c r="I141" s="66" t="s">
        <v>208</v>
      </c>
      <c r="J141" s="66" t="s">
        <v>39</v>
      </c>
      <c r="K141" s="66" t="s">
        <v>39</v>
      </c>
      <c r="L141" s="66" t="s">
        <v>39</v>
      </c>
      <c r="M141" s="66" t="s">
        <v>37</v>
      </c>
      <c r="N141" s="66">
        <v>2021</v>
      </c>
      <c r="O141" s="66" t="s">
        <v>38</v>
      </c>
      <c r="P141" s="88" t="s">
        <v>39</v>
      </c>
      <c r="Q141" s="69" t="s">
        <v>39</v>
      </c>
      <c r="R141" s="95">
        <v>4.606</v>
      </c>
    </row>
    <row r="142" spans="1:18" ht="83.25" customHeight="1">
      <c r="A142" s="149" t="s">
        <v>313</v>
      </c>
      <c r="B142" s="66" t="s">
        <v>30</v>
      </c>
      <c r="C142" s="66" t="s">
        <v>30</v>
      </c>
      <c r="D142" s="76" t="s">
        <v>348</v>
      </c>
      <c r="E142" s="76" t="s">
        <v>349</v>
      </c>
      <c r="F142" s="77" t="s">
        <v>350</v>
      </c>
      <c r="G142" s="66" t="s">
        <v>207</v>
      </c>
      <c r="H142" s="66" t="s">
        <v>202</v>
      </c>
      <c r="I142" s="66" t="s">
        <v>208</v>
      </c>
      <c r="J142" s="66" t="s">
        <v>39</v>
      </c>
      <c r="K142" s="66" t="s">
        <v>39</v>
      </c>
      <c r="L142" s="66" t="s">
        <v>39</v>
      </c>
      <c r="M142" s="66" t="s">
        <v>37</v>
      </c>
      <c r="N142" s="66">
        <v>2021</v>
      </c>
      <c r="O142" s="66" t="s">
        <v>38</v>
      </c>
      <c r="P142" s="88" t="s">
        <v>39</v>
      </c>
      <c r="Q142" s="69" t="s">
        <v>39</v>
      </c>
      <c r="R142" s="95">
        <v>11.59</v>
      </c>
    </row>
    <row r="143" spans="1:18" ht="78" customHeight="1">
      <c r="A143" s="91" t="s">
        <v>344</v>
      </c>
      <c r="B143" s="66" t="s">
        <v>30</v>
      </c>
      <c r="C143" s="66" t="s">
        <v>30</v>
      </c>
      <c r="D143" s="80" t="s">
        <v>351</v>
      </c>
      <c r="E143" s="93" t="s">
        <v>352</v>
      </c>
      <c r="F143" s="81" t="s">
        <v>353</v>
      </c>
      <c r="G143" s="66" t="s">
        <v>207</v>
      </c>
      <c r="H143" s="66" t="s">
        <v>202</v>
      </c>
      <c r="I143" s="66" t="s">
        <v>208</v>
      </c>
      <c r="J143" s="66" t="s">
        <v>39</v>
      </c>
      <c r="K143" s="66" t="s">
        <v>39</v>
      </c>
      <c r="L143" s="66" t="s">
        <v>39</v>
      </c>
      <c r="M143" s="66" t="s">
        <v>37</v>
      </c>
      <c r="N143" s="66">
        <v>2021</v>
      </c>
      <c r="O143" s="66" t="s">
        <v>38</v>
      </c>
      <c r="P143" s="88" t="s">
        <v>39</v>
      </c>
      <c r="Q143" s="69" t="s">
        <v>39</v>
      </c>
      <c r="R143" s="95">
        <v>8.749</v>
      </c>
    </row>
    <row r="144" spans="1:18" ht="64.5" customHeight="1">
      <c r="A144" s="91" t="s">
        <v>344</v>
      </c>
      <c r="B144" s="66" t="s">
        <v>30</v>
      </c>
      <c r="C144" s="66" t="s">
        <v>30</v>
      </c>
      <c r="D144" s="80" t="s">
        <v>354</v>
      </c>
      <c r="E144" s="80" t="s">
        <v>355</v>
      </c>
      <c r="F144" s="81" t="s">
        <v>356</v>
      </c>
      <c r="G144" s="66" t="s">
        <v>207</v>
      </c>
      <c r="H144" s="66" t="s">
        <v>202</v>
      </c>
      <c r="I144" s="66" t="s">
        <v>208</v>
      </c>
      <c r="J144" s="66" t="s">
        <v>39</v>
      </c>
      <c r="K144" s="66" t="s">
        <v>39</v>
      </c>
      <c r="L144" s="66" t="s">
        <v>39</v>
      </c>
      <c r="M144" s="66" t="s">
        <v>37</v>
      </c>
      <c r="N144" s="66">
        <v>2021</v>
      </c>
      <c r="O144" s="66" t="s">
        <v>38</v>
      </c>
      <c r="P144" s="88" t="s">
        <v>39</v>
      </c>
      <c r="Q144" s="69" t="s">
        <v>39</v>
      </c>
      <c r="R144" s="95">
        <v>8.048</v>
      </c>
    </row>
    <row r="145" spans="1:18" ht="61.5" customHeight="1">
      <c r="A145" s="91" t="s">
        <v>357</v>
      </c>
      <c r="B145" s="66" t="s">
        <v>30</v>
      </c>
      <c r="C145" s="66" t="s">
        <v>30</v>
      </c>
      <c r="D145" s="96" t="s">
        <v>358</v>
      </c>
      <c r="E145" s="76" t="s">
        <v>359</v>
      </c>
      <c r="F145" s="83" t="s">
        <v>360</v>
      </c>
      <c r="G145" s="66" t="s">
        <v>201</v>
      </c>
      <c r="H145" s="66" t="s">
        <v>202</v>
      </c>
      <c r="I145" s="66"/>
      <c r="J145" s="66" t="s">
        <v>39</v>
      </c>
      <c r="K145" s="66" t="s">
        <v>39</v>
      </c>
      <c r="L145" s="66" t="s">
        <v>39</v>
      </c>
      <c r="M145" s="66" t="s">
        <v>37</v>
      </c>
      <c r="N145" s="66">
        <v>2021</v>
      </c>
      <c r="O145" s="66" t="s">
        <v>38</v>
      </c>
      <c r="P145" s="88" t="s">
        <v>39</v>
      </c>
      <c r="Q145" s="69" t="s">
        <v>39</v>
      </c>
      <c r="R145" s="95">
        <v>4.889</v>
      </c>
    </row>
    <row r="146" spans="1:18" ht="67.5" customHeight="1">
      <c r="A146" s="91" t="s">
        <v>357</v>
      </c>
      <c r="B146" s="66" t="s">
        <v>30</v>
      </c>
      <c r="C146" s="66" t="s">
        <v>30</v>
      </c>
      <c r="D146" s="76" t="s">
        <v>96</v>
      </c>
      <c r="E146" s="76" t="s">
        <v>97</v>
      </c>
      <c r="F146" s="79" t="s">
        <v>98</v>
      </c>
      <c r="G146" s="66" t="s">
        <v>201</v>
      </c>
      <c r="H146" s="66" t="s">
        <v>202</v>
      </c>
      <c r="I146" s="66"/>
      <c r="J146" s="66" t="s">
        <v>39</v>
      </c>
      <c r="K146" s="66" t="s">
        <v>39</v>
      </c>
      <c r="L146" s="66" t="s">
        <v>39</v>
      </c>
      <c r="M146" s="66" t="s">
        <v>37</v>
      </c>
      <c r="N146" s="66">
        <v>2021</v>
      </c>
      <c r="O146" s="66" t="s">
        <v>38</v>
      </c>
      <c r="P146" s="88" t="s">
        <v>39</v>
      </c>
      <c r="Q146" s="69" t="s">
        <v>39</v>
      </c>
      <c r="R146" s="95">
        <v>4.728</v>
      </c>
    </row>
    <row r="147" spans="1:18" ht="72.75" customHeight="1">
      <c r="A147" s="91" t="s">
        <v>361</v>
      </c>
      <c r="B147" s="66" t="s">
        <v>30</v>
      </c>
      <c r="C147" s="66" t="s">
        <v>30</v>
      </c>
      <c r="D147" s="76" t="s">
        <v>362</v>
      </c>
      <c r="E147" s="82" t="s">
        <v>363</v>
      </c>
      <c r="F147" s="83" t="s">
        <v>364</v>
      </c>
      <c r="G147" s="66" t="s">
        <v>207</v>
      </c>
      <c r="H147" s="66" t="s">
        <v>202</v>
      </c>
      <c r="I147" s="66" t="s">
        <v>208</v>
      </c>
      <c r="J147" s="66" t="s">
        <v>39</v>
      </c>
      <c r="K147" s="66" t="s">
        <v>39</v>
      </c>
      <c r="L147" s="66" t="s">
        <v>39</v>
      </c>
      <c r="M147" s="66" t="s">
        <v>37</v>
      </c>
      <c r="N147" s="66">
        <v>2021</v>
      </c>
      <c r="O147" s="66" t="s">
        <v>38</v>
      </c>
      <c r="P147" s="88" t="s">
        <v>39</v>
      </c>
      <c r="Q147" s="69" t="s">
        <v>39</v>
      </c>
      <c r="R147" s="95">
        <v>7.922</v>
      </c>
    </row>
    <row r="148" spans="1:18" ht="70.5" customHeight="1">
      <c r="A148" s="91" t="s">
        <v>357</v>
      </c>
      <c r="B148" s="66" t="s">
        <v>30</v>
      </c>
      <c r="C148" s="66" t="s">
        <v>30</v>
      </c>
      <c r="D148" s="76" t="s">
        <v>365</v>
      </c>
      <c r="E148" s="76" t="s">
        <v>366</v>
      </c>
      <c r="F148" s="77" t="s">
        <v>367</v>
      </c>
      <c r="G148" s="66" t="s">
        <v>201</v>
      </c>
      <c r="H148" s="66" t="s">
        <v>202</v>
      </c>
      <c r="I148" s="66"/>
      <c r="J148" s="66" t="s">
        <v>39</v>
      </c>
      <c r="K148" s="66" t="s">
        <v>39</v>
      </c>
      <c r="L148" s="66" t="s">
        <v>39</v>
      </c>
      <c r="M148" s="66" t="s">
        <v>37</v>
      </c>
      <c r="N148" s="66">
        <v>2021</v>
      </c>
      <c r="O148" s="66" t="s">
        <v>38</v>
      </c>
      <c r="P148" s="88" t="s">
        <v>39</v>
      </c>
      <c r="Q148" s="69" t="s">
        <v>39</v>
      </c>
      <c r="R148" s="95">
        <v>4.575</v>
      </c>
    </row>
    <row r="149" spans="1:18" ht="51.75" customHeight="1">
      <c r="A149" s="91" t="s">
        <v>357</v>
      </c>
      <c r="B149" s="66" t="s">
        <v>30</v>
      </c>
      <c r="C149" s="66" t="s">
        <v>30</v>
      </c>
      <c r="D149" s="76" t="s">
        <v>368</v>
      </c>
      <c r="E149" s="76" t="s">
        <v>369</v>
      </c>
      <c r="F149" s="77" t="s">
        <v>370</v>
      </c>
      <c r="G149" s="66" t="s">
        <v>201</v>
      </c>
      <c r="H149" s="66" t="s">
        <v>202</v>
      </c>
      <c r="I149" s="66"/>
      <c r="J149" s="66" t="s">
        <v>39</v>
      </c>
      <c r="K149" s="66" t="s">
        <v>39</v>
      </c>
      <c r="L149" s="66" t="s">
        <v>39</v>
      </c>
      <c r="M149" s="66" t="s">
        <v>37</v>
      </c>
      <c r="N149" s="66">
        <v>2021</v>
      </c>
      <c r="O149" s="66" t="s">
        <v>38</v>
      </c>
      <c r="P149" s="88" t="s">
        <v>39</v>
      </c>
      <c r="Q149" s="69" t="s">
        <v>39</v>
      </c>
      <c r="R149" s="95">
        <v>3.981</v>
      </c>
    </row>
    <row r="150" spans="1:18" ht="64.5" customHeight="1">
      <c r="A150" s="91" t="s">
        <v>344</v>
      </c>
      <c r="B150" s="66" t="s">
        <v>30</v>
      </c>
      <c r="C150" s="66" t="s">
        <v>30</v>
      </c>
      <c r="D150" s="80" t="s">
        <v>100</v>
      </c>
      <c r="E150" s="80" t="s">
        <v>101</v>
      </c>
      <c r="F150" s="81" t="s">
        <v>102</v>
      </c>
      <c r="G150" s="66" t="s">
        <v>207</v>
      </c>
      <c r="H150" s="66" t="s">
        <v>202</v>
      </c>
      <c r="I150" s="66" t="s">
        <v>208</v>
      </c>
      <c r="J150" s="66" t="s">
        <v>39</v>
      </c>
      <c r="K150" s="66" t="s">
        <v>39</v>
      </c>
      <c r="L150" s="66" t="s">
        <v>39</v>
      </c>
      <c r="M150" s="66" t="s">
        <v>37</v>
      </c>
      <c r="N150" s="66">
        <v>2021</v>
      </c>
      <c r="O150" s="66" t="s">
        <v>38</v>
      </c>
      <c r="P150" s="88" t="s">
        <v>39</v>
      </c>
      <c r="Q150" s="69" t="s">
        <v>39</v>
      </c>
      <c r="R150" s="95">
        <v>6.464</v>
      </c>
    </row>
    <row r="151" spans="1:18" ht="66.75" customHeight="1">
      <c r="A151" s="91" t="s">
        <v>357</v>
      </c>
      <c r="B151" s="66" t="s">
        <v>30</v>
      </c>
      <c r="C151" s="66" t="s">
        <v>30</v>
      </c>
      <c r="D151" s="76" t="s">
        <v>371</v>
      </c>
      <c r="E151" s="76" t="s">
        <v>372</v>
      </c>
      <c r="F151" s="79" t="s">
        <v>373</v>
      </c>
      <c r="G151" s="66" t="s">
        <v>201</v>
      </c>
      <c r="H151" s="66" t="s">
        <v>202</v>
      </c>
      <c r="I151" s="66"/>
      <c r="J151" s="66" t="s">
        <v>39</v>
      </c>
      <c r="K151" s="66" t="s">
        <v>39</v>
      </c>
      <c r="L151" s="66" t="s">
        <v>39</v>
      </c>
      <c r="M151" s="66" t="s">
        <v>37</v>
      </c>
      <c r="N151" s="66">
        <v>2021</v>
      </c>
      <c r="O151" s="66" t="s">
        <v>38</v>
      </c>
      <c r="P151" s="88" t="s">
        <v>39</v>
      </c>
      <c r="Q151" s="69" t="s">
        <v>39</v>
      </c>
      <c r="R151" s="95">
        <v>5.087</v>
      </c>
    </row>
    <row r="152" spans="1:18" ht="69" customHeight="1">
      <c r="A152" s="91" t="s">
        <v>361</v>
      </c>
      <c r="B152" s="66" t="s">
        <v>30</v>
      </c>
      <c r="C152" s="66" t="s">
        <v>30</v>
      </c>
      <c r="D152" s="80" t="s">
        <v>104</v>
      </c>
      <c r="E152" s="80" t="s">
        <v>105</v>
      </c>
      <c r="F152" s="81" t="s">
        <v>106</v>
      </c>
      <c r="G152" s="66" t="s">
        <v>207</v>
      </c>
      <c r="H152" s="66" t="s">
        <v>202</v>
      </c>
      <c r="I152" s="66" t="s">
        <v>208</v>
      </c>
      <c r="J152" s="66" t="s">
        <v>39</v>
      </c>
      <c r="K152" s="66" t="s">
        <v>39</v>
      </c>
      <c r="L152" s="66" t="s">
        <v>39</v>
      </c>
      <c r="M152" s="66" t="s">
        <v>37</v>
      </c>
      <c r="N152" s="66">
        <v>2021</v>
      </c>
      <c r="O152" s="66" t="s">
        <v>38</v>
      </c>
      <c r="P152" s="88" t="s">
        <v>39</v>
      </c>
      <c r="Q152" s="69" t="s">
        <v>39</v>
      </c>
      <c r="R152" s="95">
        <v>6.773</v>
      </c>
    </row>
    <row r="153" spans="1:18" ht="63.75" customHeight="1">
      <c r="A153" s="91" t="s">
        <v>357</v>
      </c>
      <c r="B153" s="66" t="s">
        <v>30</v>
      </c>
      <c r="C153" s="66" t="s">
        <v>30</v>
      </c>
      <c r="D153" s="76" t="s">
        <v>108</v>
      </c>
      <c r="E153" s="76" t="s">
        <v>109</v>
      </c>
      <c r="F153" s="79" t="s">
        <v>110</v>
      </c>
      <c r="G153" s="66" t="s">
        <v>201</v>
      </c>
      <c r="H153" s="66" t="s">
        <v>202</v>
      </c>
      <c r="I153" s="66"/>
      <c r="J153" s="66" t="s">
        <v>39</v>
      </c>
      <c r="K153" s="66" t="s">
        <v>39</v>
      </c>
      <c r="L153" s="66" t="s">
        <v>39</v>
      </c>
      <c r="M153" s="66" t="s">
        <v>37</v>
      </c>
      <c r="N153" s="66">
        <v>2021</v>
      </c>
      <c r="O153" s="66" t="s">
        <v>38</v>
      </c>
      <c r="P153" s="88" t="s">
        <v>39</v>
      </c>
      <c r="Q153" s="69" t="s">
        <v>39</v>
      </c>
      <c r="R153" s="95">
        <v>4.553</v>
      </c>
    </row>
    <row r="154" spans="1:18" ht="55.5" customHeight="1">
      <c r="A154" s="149" t="s">
        <v>313</v>
      </c>
      <c r="B154" s="66" t="s">
        <v>30</v>
      </c>
      <c r="C154" s="66" t="s">
        <v>30</v>
      </c>
      <c r="D154" s="76" t="s">
        <v>374</v>
      </c>
      <c r="E154" s="76" t="s">
        <v>375</v>
      </c>
      <c r="F154" s="83" t="s">
        <v>376</v>
      </c>
      <c r="G154" s="66" t="s">
        <v>207</v>
      </c>
      <c r="H154" s="66" t="s">
        <v>202</v>
      </c>
      <c r="I154" s="66" t="s">
        <v>208</v>
      </c>
      <c r="J154" s="66" t="s">
        <v>39</v>
      </c>
      <c r="K154" s="66" t="s">
        <v>39</v>
      </c>
      <c r="L154" s="66" t="s">
        <v>39</v>
      </c>
      <c r="M154" s="66" t="s">
        <v>37</v>
      </c>
      <c r="N154" s="66">
        <v>2021</v>
      </c>
      <c r="O154" s="66" t="s">
        <v>38</v>
      </c>
      <c r="P154" s="88" t="s">
        <v>39</v>
      </c>
      <c r="Q154" s="69" t="s">
        <v>39</v>
      </c>
      <c r="R154" s="95">
        <v>6.513</v>
      </c>
    </row>
    <row r="155" spans="1:18" ht="54.75" customHeight="1">
      <c r="A155" s="91" t="s">
        <v>357</v>
      </c>
      <c r="B155" s="66" t="s">
        <v>30</v>
      </c>
      <c r="C155" s="66" t="s">
        <v>30</v>
      </c>
      <c r="D155" s="80" t="s">
        <v>112</v>
      </c>
      <c r="E155" s="80" t="s">
        <v>113</v>
      </c>
      <c r="F155" s="81" t="s">
        <v>114</v>
      </c>
      <c r="G155" s="66" t="s">
        <v>201</v>
      </c>
      <c r="H155" s="66" t="s">
        <v>202</v>
      </c>
      <c r="I155" s="66"/>
      <c r="J155" s="66" t="s">
        <v>39</v>
      </c>
      <c r="K155" s="66" t="s">
        <v>39</v>
      </c>
      <c r="L155" s="66" t="s">
        <v>39</v>
      </c>
      <c r="M155" s="66" t="s">
        <v>37</v>
      </c>
      <c r="N155" s="66">
        <v>2021</v>
      </c>
      <c r="O155" s="66" t="s">
        <v>38</v>
      </c>
      <c r="P155" s="88" t="s">
        <v>39</v>
      </c>
      <c r="Q155" s="69" t="s">
        <v>39</v>
      </c>
      <c r="R155" s="95">
        <v>5.218</v>
      </c>
    </row>
    <row r="156" spans="1:18" ht="63" customHeight="1">
      <c r="A156" s="75" t="s">
        <v>377</v>
      </c>
      <c r="B156" s="66" t="s">
        <v>30</v>
      </c>
      <c r="C156" s="66" t="s">
        <v>30</v>
      </c>
      <c r="D156" s="80" t="s">
        <v>116</v>
      </c>
      <c r="E156" s="80" t="s">
        <v>117</v>
      </c>
      <c r="F156" s="81" t="s">
        <v>118</v>
      </c>
      <c r="G156" s="66" t="s">
        <v>201</v>
      </c>
      <c r="H156" s="66" t="s">
        <v>202</v>
      </c>
      <c r="I156" s="66"/>
      <c r="J156" s="66" t="s">
        <v>39</v>
      </c>
      <c r="K156" s="66" t="s">
        <v>39</v>
      </c>
      <c r="L156" s="66" t="s">
        <v>39</v>
      </c>
      <c r="M156" s="66" t="s">
        <v>37</v>
      </c>
      <c r="N156" s="66">
        <v>2021</v>
      </c>
      <c r="O156" s="66" t="s">
        <v>38</v>
      </c>
      <c r="P156" s="88" t="s">
        <v>39</v>
      </c>
      <c r="Q156" s="69" t="s">
        <v>39</v>
      </c>
      <c r="R156" s="95">
        <v>4.348</v>
      </c>
    </row>
    <row r="157" spans="1:18" ht="57.75" customHeight="1">
      <c r="A157" s="91" t="s">
        <v>357</v>
      </c>
      <c r="B157" s="66" t="s">
        <v>30</v>
      </c>
      <c r="C157" s="66" t="s">
        <v>30</v>
      </c>
      <c r="D157" s="80" t="s">
        <v>378</v>
      </c>
      <c r="E157" s="80" t="s">
        <v>379</v>
      </c>
      <c r="F157" s="81" t="s">
        <v>380</v>
      </c>
      <c r="G157" s="66" t="s">
        <v>201</v>
      </c>
      <c r="H157" s="66" t="s">
        <v>202</v>
      </c>
      <c r="I157" s="66"/>
      <c r="J157" s="66" t="s">
        <v>39</v>
      </c>
      <c r="K157" s="66" t="s">
        <v>39</v>
      </c>
      <c r="L157" s="66" t="s">
        <v>39</v>
      </c>
      <c r="M157" s="66" t="s">
        <v>37</v>
      </c>
      <c r="N157" s="66">
        <v>2021</v>
      </c>
      <c r="O157" s="66" t="s">
        <v>38</v>
      </c>
      <c r="P157" s="88" t="s">
        <v>39</v>
      </c>
      <c r="Q157" s="69" t="s">
        <v>39</v>
      </c>
      <c r="R157" s="95">
        <v>4.667</v>
      </c>
    </row>
    <row r="158" spans="1:18" ht="55.5" customHeight="1">
      <c r="A158" s="91" t="s">
        <v>357</v>
      </c>
      <c r="B158" s="66" t="s">
        <v>30</v>
      </c>
      <c r="C158" s="66" t="s">
        <v>30</v>
      </c>
      <c r="D158" s="76" t="s">
        <v>381</v>
      </c>
      <c r="E158" s="76" t="s">
        <v>382</v>
      </c>
      <c r="F158" s="79" t="s">
        <v>383</v>
      </c>
      <c r="G158" s="66" t="s">
        <v>201</v>
      </c>
      <c r="H158" s="66" t="s">
        <v>202</v>
      </c>
      <c r="I158" s="66"/>
      <c r="J158" s="66" t="s">
        <v>39</v>
      </c>
      <c r="K158" s="66" t="s">
        <v>39</v>
      </c>
      <c r="L158" s="66" t="s">
        <v>39</v>
      </c>
      <c r="M158" s="66" t="s">
        <v>37</v>
      </c>
      <c r="N158" s="66">
        <v>2021</v>
      </c>
      <c r="O158" s="66" t="s">
        <v>38</v>
      </c>
      <c r="P158" s="88" t="s">
        <v>39</v>
      </c>
      <c r="Q158" s="69" t="s">
        <v>39</v>
      </c>
      <c r="R158" s="95">
        <v>4.534</v>
      </c>
    </row>
    <row r="159" spans="1:18" ht="103.5" customHeight="1">
      <c r="A159" s="149" t="s">
        <v>313</v>
      </c>
      <c r="B159" s="66" t="s">
        <v>30</v>
      </c>
      <c r="C159" s="66" t="s">
        <v>30</v>
      </c>
      <c r="D159" s="76" t="s">
        <v>384</v>
      </c>
      <c r="E159" s="76" t="s">
        <v>385</v>
      </c>
      <c r="F159" s="79" t="s">
        <v>386</v>
      </c>
      <c r="G159" s="66" t="s">
        <v>207</v>
      </c>
      <c r="H159" s="66" t="s">
        <v>202</v>
      </c>
      <c r="I159" s="66" t="s">
        <v>208</v>
      </c>
      <c r="J159" s="66" t="s">
        <v>39</v>
      </c>
      <c r="K159" s="66" t="s">
        <v>39</v>
      </c>
      <c r="L159" s="66" t="s">
        <v>39</v>
      </c>
      <c r="M159" s="66" t="s">
        <v>37</v>
      </c>
      <c r="N159" s="66">
        <v>2021</v>
      </c>
      <c r="O159" s="66" t="s">
        <v>38</v>
      </c>
      <c r="P159" s="88" t="s">
        <v>39</v>
      </c>
      <c r="Q159" s="69" t="s">
        <v>39</v>
      </c>
      <c r="R159" s="95">
        <v>6.612</v>
      </c>
    </row>
    <row r="160" spans="1:18" ht="69" customHeight="1">
      <c r="A160" s="149" t="s">
        <v>313</v>
      </c>
      <c r="B160" s="66" t="s">
        <v>30</v>
      </c>
      <c r="C160" s="66" t="s">
        <v>30</v>
      </c>
      <c r="D160" s="80" t="s">
        <v>387</v>
      </c>
      <c r="E160" s="80" t="s">
        <v>388</v>
      </c>
      <c r="F160" s="81" t="s">
        <v>389</v>
      </c>
      <c r="G160" s="66" t="s">
        <v>207</v>
      </c>
      <c r="H160" s="66" t="s">
        <v>202</v>
      </c>
      <c r="I160" s="66" t="s">
        <v>208</v>
      </c>
      <c r="J160" s="66" t="s">
        <v>39</v>
      </c>
      <c r="K160" s="66" t="s">
        <v>39</v>
      </c>
      <c r="L160" s="66" t="s">
        <v>39</v>
      </c>
      <c r="M160" s="66" t="s">
        <v>37</v>
      </c>
      <c r="N160" s="66">
        <v>2021</v>
      </c>
      <c r="O160" s="66" t="s">
        <v>38</v>
      </c>
      <c r="P160" s="88" t="s">
        <v>39</v>
      </c>
      <c r="Q160" s="69" t="s">
        <v>39</v>
      </c>
      <c r="R160" s="95">
        <v>5.263</v>
      </c>
    </row>
    <row r="161" spans="1:18" ht="61.5" customHeight="1">
      <c r="A161" s="91" t="s">
        <v>361</v>
      </c>
      <c r="B161" s="66" t="s">
        <v>30</v>
      </c>
      <c r="C161" s="66" t="s">
        <v>30</v>
      </c>
      <c r="D161" s="76" t="s">
        <v>390</v>
      </c>
      <c r="E161" s="82" t="s">
        <v>391</v>
      </c>
      <c r="F161" s="79" t="s">
        <v>392</v>
      </c>
      <c r="G161" s="66" t="s">
        <v>207</v>
      </c>
      <c r="H161" s="66" t="s">
        <v>202</v>
      </c>
      <c r="I161" s="66" t="s">
        <v>208</v>
      </c>
      <c r="J161" s="66" t="s">
        <v>39</v>
      </c>
      <c r="K161" s="66" t="s">
        <v>39</v>
      </c>
      <c r="L161" s="66" t="s">
        <v>39</v>
      </c>
      <c r="M161" s="66" t="s">
        <v>37</v>
      </c>
      <c r="N161" s="66">
        <v>2021</v>
      </c>
      <c r="O161" s="66" t="s">
        <v>38</v>
      </c>
      <c r="P161" s="88" t="s">
        <v>39</v>
      </c>
      <c r="Q161" s="69" t="s">
        <v>39</v>
      </c>
      <c r="R161" s="95">
        <v>7.638</v>
      </c>
    </row>
    <row r="162" spans="1:18" ht="68.25" customHeight="1">
      <c r="A162" s="91" t="s">
        <v>361</v>
      </c>
      <c r="B162" s="66" t="s">
        <v>30</v>
      </c>
      <c r="C162" s="66" t="s">
        <v>30</v>
      </c>
      <c r="D162" s="82" t="s">
        <v>393</v>
      </c>
      <c r="E162" s="82" t="s">
        <v>394</v>
      </c>
      <c r="F162" s="83" t="s">
        <v>395</v>
      </c>
      <c r="G162" s="66" t="s">
        <v>207</v>
      </c>
      <c r="H162" s="66" t="s">
        <v>202</v>
      </c>
      <c r="I162" s="66" t="s">
        <v>208</v>
      </c>
      <c r="J162" s="66" t="s">
        <v>39</v>
      </c>
      <c r="K162" s="66" t="s">
        <v>39</v>
      </c>
      <c r="L162" s="66" t="s">
        <v>39</v>
      </c>
      <c r="M162" s="66" t="s">
        <v>37</v>
      </c>
      <c r="N162" s="66">
        <v>2021</v>
      </c>
      <c r="O162" s="66" t="s">
        <v>38</v>
      </c>
      <c r="P162" s="88" t="s">
        <v>39</v>
      </c>
      <c r="Q162" s="69" t="s">
        <v>39</v>
      </c>
      <c r="R162" s="95">
        <v>11.341</v>
      </c>
    </row>
    <row r="163" spans="1:18" ht="69.75" customHeight="1">
      <c r="A163" s="91" t="s">
        <v>361</v>
      </c>
      <c r="B163" s="66" t="s">
        <v>30</v>
      </c>
      <c r="C163" s="66" t="s">
        <v>30</v>
      </c>
      <c r="D163" s="82" t="s">
        <v>120</v>
      </c>
      <c r="E163" s="82" t="s">
        <v>121</v>
      </c>
      <c r="F163" s="83" t="s">
        <v>122</v>
      </c>
      <c r="G163" s="66" t="s">
        <v>207</v>
      </c>
      <c r="H163" s="66" t="s">
        <v>202</v>
      </c>
      <c r="I163" s="66" t="s">
        <v>208</v>
      </c>
      <c r="J163" s="66" t="s">
        <v>39</v>
      </c>
      <c r="K163" s="66" t="s">
        <v>39</v>
      </c>
      <c r="L163" s="66" t="s">
        <v>39</v>
      </c>
      <c r="M163" s="66" t="s">
        <v>37</v>
      </c>
      <c r="N163" s="66">
        <v>2021</v>
      </c>
      <c r="O163" s="66" t="s">
        <v>38</v>
      </c>
      <c r="P163" s="88" t="s">
        <v>39</v>
      </c>
      <c r="Q163" s="69" t="s">
        <v>39</v>
      </c>
      <c r="R163" s="95">
        <v>9.2</v>
      </c>
    </row>
    <row r="164" spans="1:18" ht="66" customHeight="1">
      <c r="A164" s="91" t="s">
        <v>361</v>
      </c>
      <c r="B164" s="66" t="s">
        <v>30</v>
      </c>
      <c r="C164" s="66" t="s">
        <v>30</v>
      </c>
      <c r="D164" s="80" t="s">
        <v>396</v>
      </c>
      <c r="E164" s="80" t="s">
        <v>397</v>
      </c>
      <c r="F164" s="81" t="s">
        <v>398</v>
      </c>
      <c r="G164" s="66" t="s">
        <v>207</v>
      </c>
      <c r="H164" s="66" t="s">
        <v>202</v>
      </c>
      <c r="I164" s="66" t="s">
        <v>208</v>
      </c>
      <c r="J164" s="66" t="s">
        <v>39</v>
      </c>
      <c r="K164" s="66" t="s">
        <v>39</v>
      </c>
      <c r="L164" s="66" t="s">
        <v>39</v>
      </c>
      <c r="M164" s="66" t="s">
        <v>37</v>
      </c>
      <c r="N164" s="66">
        <v>2021</v>
      </c>
      <c r="O164" s="66" t="s">
        <v>38</v>
      </c>
      <c r="P164" s="88" t="s">
        <v>39</v>
      </c>
      <c r="Q164" s="69" t="s">
        <v>39</v>
      </c>
      <c r="R164" s="95">
        <v>8.12</v>
      </c>
    </row>
    <row r="165" spans="1:18" ht="99.75" customHeight="1">
      <c r="A165" s="149" t="s">
        <v>399</v>
      </c>
      <c r="B165" s="66" t="s">
        <v>128</v>
      </c>
      <c r="C165" s="66" t="s">
        <v>128</v>
      </c>
      <c r="D165" s="76" t="s">
        <v>400</v>
      </c>
      <c r="E165" s="76" t="s">
        <v>401</v>
      </c>
      <c r="F165" s="79" t="s">
        <v>402</v>
      </c>
      <c r="G165" s="66" t="s">
        <v>207</v>
      </c>
      <c r="H165" s="66" t="s">
        <v>265</v>
      </c>
      <c r="I165" s="66" t="s">
        <v>266</v>
      </c>
      <c r="J165" s="66" t="s">
        <v>39</v>
      </c>
      <c r="K165" s="66" t="s">
        <v>39</v>
      </c>
      <c r="L165" s="66" t="s">
        <v>39</v>
      </c>
      <c r="M165" s="66" t="s">
        <v>37</v>
      </c>
      <c r="N165" s="66">
        <v>2021</v>
      </c>
      <c r="O165" s="66" t="s">
        <v>38</v>
      </c>
      <c r="P165" s="88" t="s">
        <v>39</v>
      </c>
      <c r="Q165" s="69" t="s">
        <v>39</v>
      </c>
      <c r="R165" s="95">
        <v>6.796</v>
      </c>
    </row>
    <row r="166" spans="1:18" ht="69" customHeight="1">
      <c r="A166" s="91" t="s">
        <v>243</v>
      </c>
      <c r="B166" s="66" t="s">
        <v>30</v>
      </c>
      <c r="C166" s="66" t="s">
        <v>30</v>
      </c>
      <c r="D166" s="76" t="s">
        <v>403</v>
      </c>
      <c r="E166" s="76" t="s">
        <v>404</v>
      </c>
      <c r="F166" s="79" t="s">
        <v>405</v>
      </c>
      <c r="G166" s="66" t="s">
        <v>201</v>
      </c>
      <c r="H166" s="66" t="s">
        <v>202</v>
      </c>
      <c r="I166" s="66"/>
      <c r="J166" s="66" t="s">
        <v>39</v>
      </c>
      <c r="K166" s="66" t="s">
        <v>39</v>
      </c>
      <c r="L166" s="66" t="s">
        <v>39</v>
      </c>
      <c r="M166" s="66" t="s">
        <v>37</v>
      </c>
      <c r="N166" s="66">
        <v>2021</v>
      </c>
      <c r="O166" s="66" t="s">
        <v>38</v>
      </c>
      <c r="P166" s="88" t="s">
        <v>39</v>
      </c>
      <c r="Q166" s="69" t="s">
        <v>39</v>
      </c>
      <c r="R166" s="95">
        <v>4.779</v>
      </c>
    </row>
    <row r="167" spans="1:18" ht="63.75" customHeight="1">
      <c r="A167" s="91" t="s">
        <v>357</v>
      </c>
      <c r="B167" s="66" t="s">
        <v>30</v>
      </c>
      <c r="C167" s="66" t="s">
        <v>30</v>
      </c>
      <c r="D167" s="80" t="s">
        <v>406</v>
      </c>
      <c r="E167" s="80" t="s">
        <v>407</v>
      </c>
      <c r="F167" s="81" t="s">
        <v>408</v>
      </c>
      <c r="G167" s="66" t="s">
        <v>201</v>
      </c>
      <c r="H167" s="66" t="s">
        <v>202</v>
      </c>
      <c r="I167" s="66"/>
      <c r="J167" s="66" t="s">
        <v>39</v>
      </c>
      <c r="K167" s="66" t="s">
        <v>39</v>
      </c>
      <c r="L167" s="66" t="s">
        <v>39</v>
      </c>
      <c r="M167" s="66" t="s">
        <v>37</v>
      </c>
      <c r="N167" s="66">
        <v>2021</v>
      </c>
      <c r="O167" s="66" t="s">
        <v>38</v>
      </c>
      <c r="P167" s="88" t="s">
        <v>39</v>
      </c>
      <c r="Q167" s="69" t="s">
        <v>39</v>
      </c>
      <c r="R167" s="95">
        <v>5.946</v>
      </c>
    </row>
    <row r="168" spans="1:18" ht="65.25" customHeight="1">
      <c r="A168" s="91" t="s">
        <v>357</v>
      </c>
      <c r="B168" s="66" t="s">
        <v>30</v>
      </c>
      <c r="C168" s="66" t="s">
        <v>30</v>
      </c>
      <c r="D168" s="80" t="s">
        <v>409</v>
      </c>
      <c r="E168" s="97" t="s">
        <v>410</v>
      </c>
      <c r="F168" s="81" t="s">
        <v>411</v>
      </c>
      <c r="G168" s="66" t="s">
        <v>201</v>
      </c>
      <c r="H168" s="66" t="s">
        <v>202</v>
      </c>
      <c r="I168" s="66"/>
      <c r="J168" s="66" t="s">
        <v>39</v>
      </c>
      <c r="K168" s="66" t="s">
        <v>39</v>
      </c>
      <c r="L168" s="66" t="s">
        <v>39</v>
      </c>
      <c r="M168" s="66" t="s">
        <v>37</v>
      </c>
      <c r="N168" s="66">
        <v>2021</v>
      </c>
      <c r="O168" s="66" t="s">
        <v>38</v>
      </c>
      <c r="P168" s="88" t="s">
        <v>39</v>
      </c>
      <c r="Q168" s="69" t="s">
        <v>39</v>
      </c>
      <c r="R168" s="95">
        <v>8.483</v>
      </c>
    </row>
    <row r="169" spans="1:18" ht="54" customHeight="1">
      <c r="A169" s="91" t="s">
        <v>357</v>
      </c>
      <c r="B169" s="66" t="s">
        <v>30</v>
      </c>
      <c r="C169" s="66" t="s">
        <v>30</v>
      </c>
      <c r="D169" s="80" t="s">
        <v>124</v>
      </c>
      <c r="E169" s="84" t="s">
        <v>125</v>
      </c>
      <c r="F169" s="81" t="s">
        <v>126</v>
      </c>
      <c r="G169" s="66" t="s">
        <v>201</v>
      </c>
      <c r="H169" s="66" t="s">
        <v>202</v>
      </c>
      <c r="I169" s="66"/>
      <c r="J169" s="66" t="s">
        <v>39</v>
      </c>
      <c r="K169" s="66" t="s">
        <v>39</v>
      </c>
      <c r="L169" s="66" t="s">
        <v>39</v>
      </c>
      <c r="M169" s="66" t="s">
        <v>37</v>
      </c>
      <c r="N169" s="66">
        <v>2021</v>
      </c>
      <c r="O169" s="66" t="s">
        <v>38</v>
      </c>
      <c r="P169" s="88" t="s">
        <v>39</v>
      </c>
      <c r="Q169" s="69" t="s">
        <v>39</v>
      </c>
      <c r="R169" s="95">
        <v>5.149</v>
      </c>
    </row>
    <row r="170" spans="1:18" ht="88.5" customHeight="1">
      <c r="A170" s="91" t="s">
        <v>357</v>
      </c>
      <c r="B170" s="66" t="s">
        <v>30</v>
      </c>
      <c r="C170" s="66" t="s">
        <v>30</v>
      </c>
      <c r="D170" s="80" t="s">
        <v>412</v>
      </c>
      <c r="E170" s="80" t="s">
        <v>413</v>
      </c>
      <c r="F170" s="81" t="s">
        <v>414</v>
      </c>
      <c r="G170" s="66" t="s">
        <v>201</v>
      </c>
      <c r="H170" s="66" t="s">
        <v>202</v>
      </c>
      <c r="I170" s="66"/>
      <c r="J170" s="66" t="s">
        <v>39</v>
      </c>
      <c r="K170" s="66" t="s">
        <v>39</v>
      </c>
      <c r="L170" s="66" t="s">
        <v>39</v>
      </c>
      <c r="M170" s="66" t="s">
        <v>37</v>
      </c>
      <c r="N170" s="66">
        <v>2021</v>
      </c>
      <c r="O170" s="66" t="s">
        <v>38</v>
      </c>
      <c r="P170" s="88" t="s">
        <v>39</v>
      </c>
      <c r="Q170" s="69" t="s">
        <v>39</v>
      </c>
      <c r="R170" s="95">
        <v>5.569</v>
      </c>
    </row>
    <row r="171" spans="1:18" ht="68.25" customHeight="1">
      <c r="A171" s="149" t="s">
        <v>333</v>
      </c>
      <c r="B171" s="66" t="s">
        <v>30</v>
      </c>
      <c r="C171" s="66" t="s">
        <v>30</v>
      </c>
      <c r="D171" s="76" t="s">
        <v>415</v>
      </c>
      <c r="E171" s="82" t="s">
        <v>416</v>
      </c>
      <c r="F171" s="79" t="s">
        <v>417</v>
      </c>
      <c r="G171" s="66" t="s">
        <v>207</v>
      </c>
      <c r="H171" s="66" t="s">
        <v>202</v>
      </c>
      <c r="I171" s="66" t="s">
        <v>208</v>
      </c>
      <c r="J171" s="66" t="s">
        <v>39</v>
      </c>
      <c r="K171" s="66" t="s">
        <v>39</v>
      </c>
      <c r="L171" s="66" t="s">
        <v>39</v>
      </c>
      <c r="M171" s="66" t="s">
        <v>37</v>
      </c>
      <c r="N171" s="66">
        <v>2021</v>
      </c>
      <c r="O171" s="66" t="s">
        <v>38</v>
      </c>
      <c r="P171" s="88" t="s">
        <v>39</v>
      </c>
      <c r="Q171" s="69" t="s">
        <v>39</v>
      </c>
      <c r="R171" s="95">
        <v>8.806</v>
      </c>
    </row>
    <row r="172" spans="1:18" ht="68.25" customHeight="1">
      <c r="A172" s="91" t="s">
        <v>361</v>
      </c>
      <c r="B172" s="66" t="s">
        <v>30</v>
      </c>
      <c r="C172" s="66" t="s">
        <v>30</v>
      </c>
      <c r="D172" s="80" t="s">
        <v>418</v>
      </c>
      <c r="E172" s="82" t="s">
        <v>419</v>
      </c>
      <c r="F172" s="83" t="s">
        <v>420</v>
      </c>
      <c r="G172" s="66" t="s">
        <v>207</v>
      </c>
      <c r="H172" s="66" t="s">
        <v>202</v>
      </c>
      <c r="I172" s="66" t="s">
        <v>208</v>
      </c>
      <c r="J172" s="66" t="s">
        <v>39</v>
      </c>
      <c r="K172" s="66" t="s">
        <v>39</v>
      </c>
      <c r="L172" s="66" t="s">
        <v>39</v>
      </c>
      <c r="M172" s="66" t="s">
        <v>37</v>
      </c>
      <c r="N172" s="66">
        <v>2021</v>
      </c>
      <c r="O172" s="66" t="s">
        <v>38</v>
      </c>
      <c r="P172" s="88" t="s">
        <v>39</v>
      </c>
      <c r="Q172" s="69" t="s">
        <v>39</v>
      </c>
      <c r="R172" s="95">
        <v>9.009</v>
      </c>
    </row>
    <row r="173" spans="1:18" ht="52.5" customHeight="1">
      <c r="A173" s="91" t="s">
        <v>357</v>
      </c>
      <c r="B173" s="66" t="s">
        <v>30</v>
      </c>
      <c r="C173" s="66" t="s">
        <v>30</v>
      </c>
      <c r="D173" s="80" t="s">
        <v>143</v>
      </c>
      <c r="E173" s="76" t="s">
        <v>144</v>
      </c>
      <c r="F173" s="81" t="s">
        <v>145</v>
      </c>
      <c r="G173" s="66" t="s">
        <v>201</v>
      </c>
      <c r="H173" s="66" t="s">
        <v>202</v>
      </c>
      <c r="I173" s="66"/>
      <c r="J173" s="66" t="s">
        <v>39</v>
      </c>
      <c r="K173" s="66" t="s">
        <v>39</v>
      </c>
      <c r="L173" s="66" t="s">
        <v>39</v>
      </c>
      <c r="M173" s="66" t="s">
        <v>37</v>
      </c>
      <c r="N173" s="66">
        <v>2021</v>
      </c>
      <c r="O173" s="66" t="s">
        <v>38</v>
      </c>
      <c r="P173" s="88" t="s">
        <v>39</v>
      </c>
      <c r="Q173" s="69" t="s">
        <v>39</v>
      </c>
      <c r="R173" s="95">
        <v>5.308</v>
      </c>
    </row>
    <row r="174" spans="1:18" ht="83.25" customHeight="1">
      <c r="A174" s="75" t="s">
        <v>421</v>
      </c>
      <c r="B174" s="66" t="s">
        <v>30</v>
      </c>
      <c r="C174" s="66" t="s">
        <v>30</v>
      </c>
      <c r="D174" s="76" t="s">
        <v>422</v>
      </c>
      <c r="E174" s="76" t="s">
        <v>423</v>
      </c>
      <c r="F174" s="79" t="s">
        <v>424</v>
      </c>
      <c r="G174" s="66" t="s">
        <v>201</v>
      </c>
      <c r="H174" s="66" t="s">
        <v>202</v>
      </c>
      <c r="I174" s="66"/>
      <c r="J174" s="66" t="s">
        <v>39</v>
      </c>
      <c r="K174" s="66" t="s">
        <v>39</v>
      </c>
      <c r="L174" s="66" t="s">
        <v>39</v>
      </c>
      <c r="M174" s="66" t="s">
        <v>37</v>
      </c>
      <c r="N174" s="66">
        <v>2021</v>
      </c>
      <c r="O174" s="66" t="s">
        <v>38</v>
      </c>
      <c r="P174" s="88" t="s">
        <v>39</v>
      </c>
      <c r="Q174" s="69" t="s">
        <v>39</v>
      </c>
      <c r="R174" s="95">
        <v>11.454</v>
      </c>
    </row>
    <row r="175" spans="1:18" ht="66" customHeight="1">
      <c r="A175" s="149" t="s">
        <v>313</v>
      </c>
      <c r="B175" s="66" t="s">
        <v>30</v>
      </c>
      <c r="C175" s="66" t="s">
        <v>30</v>
      </c>
      <c r="D175" s="80" t="s">
        <v>425</v>
      </c>
      <c r="E175" s="80" t="s">
        <v>426</v>
      </c>
      <c r="F175" s="81" t="s">
        <v>427</v>
      </c>
      <c r="G175" s="66" t="s">
        <v>207</v>
      </c>
      <c r="H175" s="66" t="s">
        <v>202</v>
      </c>
      <c r="I175" s="66" t="s">
        <v>208</v>
      </c>
      <c r="J175" s="66" t="s">
        <v>39</v>
      </c>
      <c r="K175" s="66" t="s">
        <v>39</v>
      </c>
      <c r="L175" s="66" t="s">
        <v>39</v>
      </c>
      <c r="M175" s="66" t="s">
        <v>37</v>
      </c>
      <c r="N175" s="66">
        <v>2021</v>
      </c>
      <c r="O175" s="66" t="s">
        <v>38</v>
      </c>
      <c r="P175" s="88" t="s">
        <v>39</v>
      </c>
      <c r="Q175" s="69" t="s">
        <v>39</v>
      </c>
      <c r="R175" s="95">
        <v>8.324</v>
      </c>
    </row>
    <row r="176" spans="1:18" ht="66.75" customHeight="1">
      <c r="A176" s="150" t="s">
        <v>361</v>
      </c>
      <c r="B176" s="99" t="s">
        <v>30</v>
      </c>
      <c r="C176" s="66" t="s">
        <v>30</v>
      </c>
      <c r="D176" s="97" t="s">
        <v>428</v>
      </c>
      <c r="E176" s="97" t="s">
        <v>429</v>
      </c>
      <c r="F176" s="98" t="s">
        <v>430</v>
      </c>
      <c r="G176" s="99" t="s">
        <v>207</v>
      </c>
      <c r="H176" s="99" t="s">
        <v>202</v>
      </c>
      <c r="I176" s="66" t="s">
        <v>208</v>
      </c>
      <c r="J176" s="66" t="s">
        <v>39</v>
      </c>
      <c r="K176" s="66" t="s">
        <v>39</v>
      </c>
      <c r="L176" s="66" t="s">
        <v>39</v>
      </c>
      <c r="M176" s="66" t="s">
        <v>37</v>
      </c>
      <c r="N176" s="66">
        <v>2021</v>
      </c>
      <c r="O176" s="66" t="s">
        <v>38</v>
      </c>
      <c r="P176" s="88" t="s">
        <v>39</v>
      </c>
      <c r="Q176" s="69" t="s">
        <v>39</v>
      </c>
      <c r="R176" s="100">
        <v>9.149</v>
      </c>
    </row>
    <row r="177" spans="1:18" ht="70.5" customHeight="1">
      <c r="A177" s="91" t="s">
        <v>344</v>
      </c>
      <c r="B177" s="66" t="s">
        <v>30</v>
      </c>
      <c r="C177" s="66" t="s">
        <v>30</v>
      </c>
      <c r="D177" s="80" t="s">
        <v>431</v>
      </c>
      <c r="E177" s="80" t="s">
        <v>432</v>
      </c>
      <c r="F177" s="81" t="s">
        <v>433</v>
      </c>
      <c r="G177" s="66" t="s">
        <v>207</v>
      </c>
      <c r="H177" s="66" t="s">
        <v>202</v>
      </c>
      <c r="I177" s="66" t="s">
        <v>208</v>
      </c>
      <c r="J177" s="66" t="s">
        <v>39</v>
      </c>
      <c r="K177" s="66" t="s">
        <v>39</v>
      </c>
      <c r="L177" s="66" t="s">
        <v>39</v>
      </c>
      <c r="M177" s="66" t="s">
        <v>37</v>
      </c>
      <c r="N177" s="66">
        <v>2021</v>
      </c>
      <c r="O177" s="66" t="s">
        <v>38</v>
      </c>
      <c r="P177" s="88" t="s">
        <v>39</v>
      </c>
      <c r="Q177" s="69" t="s">
        <v>39</v>
      </c>
      <c r="R177" s="95">
        <v>8.223</v>
      </c>
    </row>
    <row r="178" spans="1:18" ht="64.5" customHeight="1">
      <c r="A178" s="101" t="s">
        <v>357</v>
      </c>
      <c r="B178" s="103" t="s">
        <v>30</v>
      </c>
      <c r="C178" s="66" t="s">
        <v>30</v>
      </c>
      <c r="D178" s="82" t="s">
        <v>129</v>
      </c>
      <c r="E178" s="82" t="s">
        <v>434</v>
      </c>
      <c r="F178" s="102" t="s">
        <v>435</v>
      </c>
      <c r="G178" s="103" t="s">
        <v>201</v>
      </c>
      <c r="H178" s="103" t="s">
        <v>202</v>
      </c>
      <c r="I178" s="66"/>
      <c r="J178" s="66" t="s">
        <v>39</v>
      </c>
      <c r="K178" s="66" t="s">
        <v>39</v>
      </c>
      <c r="L178" s="66" t="s">
        <v>39</v>
      </c>
      <c r="M178" s="66" t="s">
        <v>37</v>
      </c>
      <c r="N178" s="66">
        <v>2021</v>
      </c>
      <c r="O178" s="66" t="s">
        <v>38</v>
      </c>
      <c r="P178" s="88" t="s">
        <v>39</v>
      </c>
      <c r="Q178" s="69" t="s">
        <v>39</v>
      </c>
      <c r="R178" s="104">
        <v>6.068</v>
      </c>
    </row>
    <row r="179" spans="1:18" ht="60" customHeight="1">
      <c r="A179" s="91" t="s">
        <v>436</v>
      </c>
      <c r="B179" s="66" t="s">
        <v>128</v>
      </c>
      <c r="C179" s="66" t="s">
        <v>128</v>
      </c>
      <c r="D179" s="76" t="s">
        <v>129</v>
      </c>
      <c r="E179" s="76" t="s">
        <v>153</v>
      </c>
      <c r="F179" s="77" t="s">
        <v>154</v>
      </c>
      <c r="G179" s="66" t="s">
        <v>201</v>
      </c>
      <c r="H179" s="66" t="s">
        <v>202</v>
      </c>
      <c r="I179" s="66"/>
      <c r="J179" s="66" t="s">
        <v>39</v>
      </c>
      <c r="K179" s="66" t="s">
        <v>39</v>
      </c>
      <c r="L179" s="66" t="s">
        <v>39</v>
      </c>
      <c r="M179" s="66" t="s">
        <v>37</v>
      </c>
      <c r="N179" s="66">
        <v>2021</v>
      </c>
      <c r="O179" s="66" t="s">
        <v>38</v>
      </c>
      <c r="P179" s="88" t="s">
        <v>39</v>
      </c>
      <c r="Q179" s="69" t="s">
        <v>39</v>
      </c>
      <c r="R179" s="95">
        <v>5.816</v>
      </c>
    </row>
    <row r="180" spans="1:18" ht="63.75" customHeight="1">
      <c r="A180" s="91" t="s">
        <v>357</v>
      </c>
      <c r="B180" s="66" t="s">
        <v>128</v>
      </c>
      <c r="C180" s="66" t="s">
        <v>128</v>
      </c>
      <c r="D180" s="76" t="s">
        <v>129</v>
      </c>
      <c r="E180" s="76" t="s">
        <v>437</v>
      </c>
      <c r="F180" s="77" t="s">
        <v>438</v>
      </c>
      <c r="G180" s="66" t="s">
        <v>201</v>
      </c>
      <c r="H180" s="66" t="s">
        <v>202</v>
      </c>
      <c r="I180" s="66"/>
      <c r="J180" s="66" t="s">
        <v>39</v>
      </c>
      <c r="K180" s="66" t="s">
        <v>39</v>
      </c>
      <c r="L180" s="66" t="s">
        <v>39</v>
      </c>
      <c r="M180" s="66" t="s">
        <v>37</v>
      </c>
      <c r="N180" s="66">
        <v>2021</v>
      </c>
      <c r="O180" s="66" t="s">
        <v>38</v>
      </c>
      <c r="P180" s="88" t="s">
        <v>39</v>
      </c>
      <c r="Q180" s="69" t="s">
        <v>39</v>
      </c>
      <c r="R180" s="95">
        <v>7.045</v>
      </c>
    </row>
    <row r="181" spans="1:18" ht="61.5" customHeight="1">
      <c r="A181" s="91" t="s">
        <v>357</v>
      </c>
      <c r="B181" s="66" t="s">
        <v>128</v>
      </c>
      <c r="C181" s="66" t="s">
        <v>128</v>
      </c>
      <c r="D181" s="76" t="s">
        <v>129</v>
      </c>
      <c r="E181" s="76" t="s">
        <v>140</v>
      </c>
      <c r="F181" s="77" t="s">
        <v>141</v>
      </c>
      <c r="G181" s="66" t="s">
        <v>201</v>
      </c>
      <c r="H181" s="66" t="s">
        <v>202</v>
      </c>
      <c r="I181" s="66"/>
      <c r="J181" s="66" t="s">
        <v>39</v>
      </c>
      <c r="K181" s="66" t="s">
        <v>39</v>
      </c>
      <c r="L181" s="66" t="s">
        <v>39</v>
      </c>
      <c r="M181" s="66" t="s">
        <v>37</v>
      </c>
      <c r="N181" s="66">
        <v>2021</v>
      </c>
      <c r="O181" s="66" t="s">
        <v>38</v>
      </c>
      <c r="P181" s="88" t="s">
        <v>39</v>
      </c>
      <c r="Q181" s="69" t="s">
        <v>39</v>
      </c>
      <c r="R181" s="95">
        <v>6</v>
      </c>
    </row>
    <row r="182" spans="1:18" ht="61.5" customHeight="1">
      <c r="A182" s="75" t="s">
        <v>421</v>
      </c>
      <c r="B182" s="66" t="s">
        <v>128</v>
      </c>
      <c r="C182" s="66" t="s">
        <v>128</v>
      </c>
      <c r="D182" s="76" t="s">
        <v>129</v>
      </c>
      <c r="E182" s="76" t="s">
        <v>439</v>
      </c>
      <c r="F182" s="77" t="s">
        <v>440</v>
      </c>
      <c r="G182" s="66" t="s">
        <v>201</v>
      </c>
      <c r="H182" s="66" t="s">
        <v>202</v>
      </c>
      <c r="I182" s="66"/>
      <c r="J182" s="66" t="s">
        <v>39</v>
      </c>
      <c r="K182" s="66" t="s">
        <v>39</v>
      </c>
      <c r="L182" s="66" t="s">
        <v>39</v>
      </c>
      <c r="M182" s="66" t="s">
        <v>37</v>
      </c>
      <c r="N182" s="66">
        <v>2021</v>
      </c>
      <c r="O182" s="66" t="s">
        <v>38</v>
      </c>
      <c r="P182" s="88" t="s">
        <v>39</v>
      </c>
      <c r="Q182" s="69" t="s">
        <v>39</v>
      </c>
      <c r="R182" s="95">
        <v>8.32</v>
      </c>
    </row>
    <row r="183" spans="1:18" ht="52.5" customHeight="1">
      <c r="A183" s="91" t="s">
        <v>357</v>
      </c>
      <c r="B183" s="66" t="s">
        <v>128</v>
      </c>
      <c r="C183" s="66" t="s">
        <v>128</v>
      </c>
      <c r="D183" s="76" t="s">
        <v>129</v>
      </c>
      <c r="E183" s="76" t="s">
        <v>133</v>
      </c>
      <c r="F183" s="77" t="s">
        <v>134</v>
      </c>
      <c r="G183" s="66" t="s">
        <v>201</v>
      </c>
      <c r="H183" s="66" t="s">
        <v>202</v>
      </c>
      <c r="I183" s="66"/>
      <c r="J183" s="66" t="s">
        <v>39</v>
      </c>
      <c r="K183" s="66" t="s">
        <v>39</v>
      </c>
      <c r="L183" s="66" t="s">
        <v>39</v>
      </c>
      <c r="M183" s="66" t="s">
        <v>37</v>
      </c>
      <c r="N183" s="66">
        <v>2021</v>
      </c>
      <c r="O183" s="66" t="s">
        <v>38</v>
      </c>
      <c r="P183" s="88" t="s">
        <v>39</v>
      </c>
      <c r="Q183" s="69" t="s">
        <v>39</v>
      </c>
      <c r="R183" s="95">
        <v>6.05</v>
      </c>
    </row>
    <row r="184" spans="1:18" ht="60" customHeight="1">
      <c r="A184" s="75" t="s">
        <v>421</v>
      </c>
      <c r="B184" s="66" t="s">
        <v>128</v>
      </c>
      <c r="C184" s="66" t="s">
        <v>128</v>
      </c>
      <c r="D184" s="76" t="s">
        <v>129</v>
      </c>
      <c r="E184" s="76" t="s">
        <v>130</v>
      </c>
      <c r="F184" s="77" t="s">
        <v>131</v>
      </c>
      <c r="G184" s="66" t="s">
        <v>201</v>
      </c>
      <c r="H184" s="66" t="s">
        <v>202</v>
      </c>
      <c r="I184" s="66"/>
      <c r="J184" s="66" t="s">
        <v>39</v>
      </c>
      <c r="K184" s="66" t="s">
        <v>39</v>
      </c>
      <c r="L184" s="66" t="s">
        <v>39</v>
      </c>
      <c r="M184" s="66" t="s">
        <v>37</v>
      </c>
      <c r="N184" s="66">
        <v>2021</v>
      </c>
      <c r="O184" s="66" t="s">
        <v>38</v>
      </c>
      <c r="P184" s="88" t="s">
        <v>39</v>
      </c>
      <c r="Q184" s="69" t="s">
        <v>39</v>
      </c>
      <c r="R184" s="95">
        <v>8.271</v>
      </c>
    </row>
    <row r="185" spans="1:18" ht="70.5" customHeight="1">
      <c r="A185" s="91" t="s">
        <v>357</v>
      </c>
      <c r="B185" s="66" t="s">
        <v>128</v>
      </c>
      <c r="C185" s="66" t="s">
        <v>128</v>
      </c>
      <c r="D185" s="76" t="s">
        <v>129</v>
      </c>
      <c r="E185" s="76" t="s">
        <v>441</v>
      </c>
      <c r="F185" s="77" t="s">
        <v>442</v>
      </c>
      <c r="G185" s="66" t="s">
        <v>201</v>
      </c>
      <c r="H185" s="66" t="s">
        <v>202</v>
      </c>
      <c r="I185" s="66"/>
      <c r="J185" s="66" t="s">
        <v>39</v>
      </c>
      <c r="K185" s="66" t="s">
        <v>39</v>
      </c>
      <c r="L185" s="66" t="s">
        <v>39</v>
      </c>
      <c r="M185" s="66" t="s">
        <v>37</v>
      </c>
      <c r="N185" s="66">
        <v>2021</v>
      </c>
      <c r="O185" s="66" t="s">
        <v>38</v>
      </c>
      <c r="P185" s="88" t="s">
        <v>39</v>
      </c>
      <c r="Q185" s="69" t="s">
        <v>39</v>
      </c>
      <c r="R185" s="95">
        <v>6.049</v>
      </c>
    </row>
    <row r="186" spans="1:18" ht="78" customHeight="1">
      <c r="A186" s="91" t="s">
        <v>361</v>
      </c>
      <c r="B186" s="66" t="s">
        <v>30</v>
      </c>
      <c r="C186" s="66" t="s">
        <v>30</v>
      </c>
      <c r="D186" s="80" t="s">
        <v>443</v>
      </c>
      <c r="E186" s="93" t="s">
        <v>444</v>
      </c>
      <c r="F186" s="81" t="s">
        <v>445</v>
      </c>
      <c r="G186" s="66" t="s">
        <v>207</v>
      </c>
      <c r="H186" s="66" t="s">
        <v>202</v>
      </c>
      <c r="I186" s="66" t="s">
        <v>208</v>
      </c>
      <c r="J186" s="66" t="s">
        <v>39</v>
      </c>
      <c r="K186" s="66" t="s">
        <v>39</v>
      </c>
      <c r="L186" s="66" t="s">
        <v>39</v>
      </c>
      <c r="M186" s="66" t="s">
        <v>37</v>
      </c>
      <c r="N186" s="66">
        <v>2021</v>
      </c>
      <c r="O186" s="66" t="s">
        <v>38</v>
      </c>
      <c r="P186" s="88" t="s">
        <v>39</v>
      </c>
      <c r="Q186" s="69" t="s">
        <v>39</v>
      </c>
      <c r="R186" s="95">
        <v>9.964</v>
      </c>
    </row>
    <row r="187" spans="1:18" ht="66.75" customHeight="1">
      <c r="A187" s="75" t="s">
        <v>446</v>
      </c>
      <c r="B187" s="66" t="s">
        <v>30</v>
      </c>
      <c r="C187" s="66" t="s">
        <v>30</v>
      </c>
      <c r="D187" s="76" t="s">
        <v>147</v>
      </c>
      <c r="E187" s="76" t="s">
        <v>148</v>
      </c>
      <c r="F187" s="79" t="s">
        <v>149</v>
      </c>
      <c r="G187" s="66" t="s">
        <v>201</v>
      </c>
      <c r="H187" s="66" t="s">
        <v>202</v>
      </c>
      <c r="I187" s="66"/>
      <c r="J187" s="66" t="s">
        <v>39</v>
      </c>
      <c r="K187" s="66" t="s">
        <v>39</v>
      </c>
      <c r="L187" s="66" t="s">
        <v>39</v>
      </c>
      <c r="M187" s="66" t="s">
        <v>37</v>
      </c>
      <c r="N187" s="66">
        <v>2021</v>
      </c>
      <c r="O187" s="66" t="s">
        <v>38</v>
      </c>
      <c r="P187" s="88" t="s">
        <v>39</v>
      </c>
      <c r="Q187" s="69" t="s">
        <v>39</v>
      </c>
      <c r="R187" s="95">
        <v>6.323</v>
      </c>
    </row>
    <row r="188" spans="1:18" ht="78" customHeight="1">
      <c r="A188" s="91" t="s">
        <v>399</v>
      </c>
      <c r="B188" s="66" t="s">
        <v>128</v>
      </c>
      <c r="C188" s="66" t="s">
        <v>128</v>
      </c>
      <c r="D188" s="76" t="s">
        <v>136</v>
      </c>
      <c r="E188" s="76" t="s">
        <v>137</v>
      </c>
      <c r="F188" s="79" t="s">
        <v>138</v>
      </c>
      <c r="G188" s="66" t="s">
        <v>207</v>
      </c>
      <c r="H188" s="66" t="s">
        <v>265</v>
      </c>
      <c r="I188" s="66" t="s">
        <v>266</v>
      </c>
      <c r="J188" s="66" t="s">
        <v>39</v>
      </c>
      <c r="K188" s="66" t="s">
        <v>39</v>
      </c>
      <c r="L188" s="66" t="s">
        <v>39</v>
      </c>
      <c r="M188" s="66" t="s">
        <v>37</v>
      </c>
      <c r="N188" s="66">
        <v>2021</v>
      </c>
      <c r="O188" s="66" t="s">
        <v>38</v>
      </c>
      <c r="P188" s="88" t="s">
        <v>39</v>
      </c>
      <c r="Q188" s="69" t="s">
        <v>39</v>
      </c>
      <c r="R188" s="95">
        <v>50.557</v>
      </c>
    </row>
    <row r="189" spans="1:18" ht="58.5" customHeight="1">
      <c r="A189" s="149" t="s">
        <v>313</v>
      </c>
      <c r="B189" s="66" t="s">
        <v>30</v>
      </c>
      <c r="C189" s="66" t="s">
        <v>30</v>
      </c>
      <c r="D189" s="76" t="s">
        <v>447</v>
      </c>
      <c r="E189" s="84" t="s">
        <v>448</v>
      </c>
      <c r="F189" s="79" t="s">
        <v>449</v>
      </c>
      <c r="G189" s="66" t="s">
        <v>207</v>
      </c>
      <c r="H189" s="66" t="s">
        <v>202</v>
      </c>
      <c r="I189" s="66" t="s">
        <v>208</v>
      </c>
      <c r="J189" s="66" t="s">
        <v>39</v>
      </c>
      <c r="K189" s="66" t="s">
        <v>39</v>
      </c>
      <c r="L189" s="66" t="s">
        <v>39</v>
      </c>
      <c r="M189" s="66" t="s">
        <v>37</v>
      </c>
      <c r="N189" s="66">
        <v>2021</v>
      </c>
      <c r="O189" s="66" t="s">
        <v>38</v>
      </c>
      <c r="P189" s="88" t="s">
        <v>39</v>
      </c>
      <c r="Q189" s="69" t="s">
        <v>39</v>
      </c>
      <c r="R189" s="95">
        <v>8.902</v>
      </c>
    </row>
    <row r="190" spans="1:18" ht="65.25" customHeight="1">
      <c r="A190" s="91" t="s">
        <v>357</v>
      </c>
      <c r="B190" s="66" t="s">
        <v>30</v>
      </c>
      <c r="C190" s="66" t="s">
        <v>30</v>
      </c>
      <c r="D190" s="76" t="s">
        <v>450</v>
      </c>
      <c r="E190" s="84" t="s">
        <v>451</v>
      </c>
      <c r="F190" s="79" t="s">
        <v>452</v>
      </c>
      <c r="G190" s="66" t="s">
        <v>201</v>
      </c>
      <c r="H190" s="66" t="s">
        <v>202</v>
      </c>
      <c r="I190" s="66"/>
      <c r="J190" s="66" t="s">
        <v>39</v>
      </c>
      <c r="K190" s="66" t="s">
        <v>39</v>
      </c>
      <c r="L190" s="66" t="s">
        <v>39</v>
      </c>
      <c r="M190" s="66" t="s">
        <v>37</v>
      </c>
      <c r="N190" s="66">
        <v>2021</v>
      </c>
      <c r="O190" s="66" t="s">
        <v>38</v>
      </c>
      <c r="P190" s="88" t="s">
        <v>39</v>
      </c>
      <c r="Q190" s="69" t="s">
        <v>39</v>
      </c>
      <c r="R190" s="95">
        <v>6.49</v>
      </c>
    </row>
    <row r="191" spans="1:18" ht="59.25" customHeight="1">
      <c r="A191" s="91" t="s">
        <v>361</v>
      </c>
      <c r="B191" s="66" t="s">
        <v>30</v>
      </c>
      <c r="C191" s="66" t="s">
        <v>30</v>
      </c>
      <c r="D191" s="76" t="s">
        <v>453</v>
      </c>
      <c r="E191" s="76" t="s">
        <v>454</v>
      </c>
      <c r="F191" s="79" t="s">
        <v>455</v>
      </c>
      <c r="G191" s="66" t="s">
        <v>207</v>
      </c>
      <c r="H191" s="66" t="s">
        <v>202</v>
      </c>
      <c r="I191" s="66" t="s">
        <v>208</v>
      </c>
      <c r="J191" s="66" t="s">
        <v>39</v>
      </c>
      <c r="K191" s="66" t="s">
        <v>39</v>
      </c>
      <c r="L191" s="66" t="s">
        <v>39</v>
      </c>
      <c r="M191" s="66" t="s">
        <v>37</v>
      </c>
      <c r="N191" s="66">
        <v>2021</v>
      </c>
      <c r="O191" s="66" t="s">
        <v>38</v>
      </c>
      <c r="P191" s="88" t="s">
        <v>39</v>
      </c>
      <c r="Q191" s="69" t="s">
        <v>39</v>
      </c>
      <c r="R191" s="95">
        <v>9.829</v>
      </c>
    </row>
    <row r="192" spans="1:18" ht="64.5" customHeight="1">
      <c r="A192" s="91" t="s">
        <v>361</v>
      </c>
      <c r="B192" s="66" t="s">
        <v>30</v>
      </c>
      <c r="C192" s="66" t="s">
        <v>30</v>
      </c>
      <c r="D192" s="76" t="s">
        <v>456</v>
      </c>
      <c r="E192" s="82" t="s">
        <v>457</v>
      </c>
      <c r="F192" s="79" t="s">
        <v>458</v>
      </c>
      <c r="G192" s="66" t="s">
        <v>207</v>
      </c>
      <c r="H192" s="66" t="s">
        <v>202</v>
      </c>
      <c r="I192" s="66" t="s">
        <v>208</v>
      </c>
      <c r="J192" s="66" t="s">
        <v>39</v>
      </c>
      <c r="K192" s="66" t="s">
        <v>39</v>
      </c>
      <c r="L192" s="66" t="s">
        <v>39</v>
      </c>
      <c r="M192" s="66" t="s">
        <v>37</v>
      </c>
      <c r="N192" s="66">
        <v>2021</v>
      </c>
      <c r="O192" s="66" t="s">
        <v>38</v>
      </c>
      <c r="P192" s="88" t="s">
        <v>39</v>
      </c>
      <c r="Q192" s="69" t="s">
        <v>39</v>
      </c>
      <c r="R192" s="95">
        <v>9.314</v>
      </c>
    </row>
    <row r="193" spans="1:18" ht="60.75" customHeight="1">
      <c r="A193" s="91" t="s">
        <v>361</v>
      </c>
      <c r="B193" s="66" t="s">
        <v>30</v>
      </c>
      <c r="C193" s="66" t="s">
        <v>30</v>
      </c>
      <c r="D193" s="76" t="s">
        <v>459</v>
      </c>
      <c r="E193" s="82" t="s">
        <v>460</v>
      </c>
      <c r="F193" s="79" t="s">
        <v>461</v>
      </c>
      <c r="G193" s="66" t="s">
        <v>207</v>
      </c>
      <c r="H193" s="66" t="s">
        <v>202</v>
      </c>
      <c r="I193" s="66" t="s">
        <v>208</v>
      </c>
      <c r="J193" s="66" t="s">
        <v>39</v>
      </c>
      <c r="K193" s="66" t="s">
        <v>39</v>
      </c>
      <c r="L193" s="66" t="s">
        <v>39</v>
      </c>
      <c r="M193" s="66" t="s">
        <v>37</v>
      </c>
      <c r="N193" s="66">
        <v>2021</v>
      </c>
      <c r="O193" s="66" t="s">
        <v>38</v>
      </c>
      <c r="P193" s="88" t="s">
        <v>39</v>
      </c>
      <c r="Q193" s="69" t="s">
        <v>39</v>
      </c>
      <c r="R193" s="95">
        <v>5.666</v>
      </c>
    </row>
    <row r="194" spans="1:18" ht="78" customHeight="1">
      <c r="A194" s="91" t="s">
        <v>344</v>
      </c>
      <c r="B194" s="66" t="s">
        <v>30</v>
      </c>
      <c r="C194" s="66" t="s">
        <v>30</v>
      </c>
      <c r="D194" s="80" t="s">
        <v>462</v>
      </c>
      <c r="E194" s="93" t="s">
        <v>463</v>
      </c>
      <c r="F194" s="81" t="s">
        <v>464</v>
      </c>
      <c r="G194" s="66" t="s">
        <v>207</v>
      </c>
      <c r="H194" s="66" t="s">
        <v>202</v>
      </c>
      <c r="I194" s="66" t="s">
        <v>208</v>
      </c>
      <c r="J194" s="66" t="s">
        <v>39</v>
      </c>
      <c r="K194" s="66" t="s">
        <v>39</v>
      </c>
      <c r="L194" s="66" t="s">
        <v>39</v>
      </c>
      <c r="M194" s="66" t="s">
        <v>37</v>
      </c>
      <c r="N194" s="66">
        <v>2021</v>
      </c>
      <c r="O194" s="66" t="s">
        <v>38</v>
      </c>
      <c r="P194" s="88" t="s">
        <v>39</v>
      </c>
      <c r="Q194" s="69" t="s">
        <v>39</v>
      </c>
      <c r="R194" s="95">
        <v>6.431</v>
      </c>
    </row>
    <row r="195" spans="1:18" ht="102" customHeight="1">
      <c r="A195" s="91" t="s">
        <v>357</v>
      </c>
      <c r="B195" s="66" t="s">
        <v>30</v>
      </c>
      <c r="C195" s="66" t="s">
        <v>30</v>
      </c>
      <c r="D195" s="76" t="s">
        <v>465</v>
      </c>
      <c r="E195" s="76" t="s">
        <v>466</v>
      </c>
      <c r="F195" s="79" t="s">
        <v>467</v>
      </c>
      <c r="G195" s="66" t="s">
        <v>201</v>
      </c>
      <c r="H195" s="66" t="s">
        <v>202</v>
      </c>
      <c r="I195" s="66"/>
      <c r="J195" s="66" t="s">
        <v>39</v>
      </c>
      <c r="K195" s="66" t="s">
        <v>39</v>
      </c>
      <c r="L195" s="66" t="s">
        <v>39</v>
      </c>
      <c r="M195" s="66" t="s">
        <v>37</v>
      </c>
      <c r="N195" s="66">
        <v>2021</v>
      </c>
      <c r="O195" s="66" t="s">
        <v>38</v>
      </c>
      <c r="P195" s="88" t="s">
        <v>39</v>
      </c>
      <c r="Q195" s="69" t="s">
        <v>39</v>
      </c>
      <c r="R195" s="95">
        <v>5.814</v>
      </c>
    </row>
    <row r="196" spans="1:18" ht="65.25" customHeight="1">
      <c r="A196" s="149" t="s">
        <v>313</v>
      </c>
      <c r="B196" s="66" t="s">
        <v>30</v>
      </c>
      <c r="C196" s="66" t="s">
        <v>30</v>
      </c>
      <c r="D196" s="80" t="s">
        <v>191</v>
      </c>
      <c r="E196" s="80" t="s">
        <v>192</v>
      </c>
      <c r="F196" s="81" t="s">
        <v>193</v>
      </c>
      <c r="G196" s="66" t="s">
        <v>207</v>
      </c>
      <c r="H196" s="66" t="s">
        <v>202</v>
      </c>
      <c r="I196" s="66" t="s">
        <v>208</v>
      </c>
      <c r="J196" s="66" t="s">
        <v>39</v>
      </c>
      <c r="K196" s="66" t="s">
        <v>39</v>
      </c>
      <c r="L196" s="66" t="s">
        <v>39</v>
      </c>
      <c r="M196" s="66" t="s">
        <v>37</v>
      </c>
      <c r="N196" s="66">
        <v>2021</v>
      </c>
      <c r="O196" s="66" t="s">
        <v>38</v>
      </c>
      <c r="P196" s="88" t="s">
        <v>39</v>
      </c>
      <c r="Q196" s="69" t="s">
        <v>39</v>
      </c>
      <c r="R196" s="95">
        <v>7.192</v>
      </c>
    </row>
    <row r="197" spans="1:18" ht="78" customHeight="1">
      <c r="A197" s="91" t="s">
        <v>468</v>
      </c>
      <c r="B197" s="66" t="s">
        <v>30</v>
      </c>
      <c r="C197" s="66" t="s">
        <v>30</v>
      </c>
      <c r="D197" s="76" t="s">
        <v>469</v>
      </c>
      <c r="E197" s="76" t="s">
        <v>470</v>
      </c>
      <c r="F197" s="79" t="s">
        <v>471</v>
      </c>
      <c r="G197" s="66" t="s">
        <v>207</v>
      </c>
      <c r="H197" s="66" t="s">
        <v>202</v>
      </c>
      <c r="I197" s="66" t="s">
        <v>208</v>
      </c>
      <c r="J197" s="66" t="s">
        <v>39</v>
      </c>
      <c r="K197" s="66" t="s">
        <v>39</v>
      </c>
      <c r="L197" s="66" t="s">
        <v>39</v>
      </c>
      <c r="M197" s="66" t="s">
        <v>37</v>
      </c>
      <c r="N197" s="66">
        <v>2021</v>
      </c>
      <c r="O197" s="66" t="s">
        <v>38</v>
      </c>
      <c r="P197" s="88" t="s">
        <v>39</v>
      </c>
      <c r="Q197" s="69" t="s">
        <v>39</v>
      </c>
      <c r="R197" s="95">
        <v>10.322</v>
      </c>
    </row>
    <row r="198" spans="1:18" ht="69.75" customHeight="1">
      <c r="A198" s="91" t="s">
        <v>468</v>
      </c>
      <c r="B198" s="66" t="s">
        <v>30</v>
      </c>
      <c r="C198" s="66" t="s">
        <v>30</v>
      </c>
      <c r="D198" s="80" t="s">
        <v>472</v>
      </c>
      <c r="E198" s="80" t="s">
        <v>473</v>
      </c>
      <c r="F198" s="81" t="s">
        <v>474</v>
      </c>
      <c r="G198" s="66" t="s">
        <v>207</v>
      </c>
      <c r="H198" s="66" t="s">
        <v>202</v>
      </c>
      <c r="I198" s="66" t="s">
        <v>208</v>
      </c>
      <c r="J198" s="66" t="s">
        <v>39</v>
      </c>
      <c r="K198" s="66" t="s">
        <v>39</v>
      </c>
      <c r="L198" s="66" t="s">
        <v>39</v>
      </c>
      <c r="M198" s="66" t="s">
        <v>37</v>
      </c>
      <c r="N198" s="66">
        <v>2021</v>
      </c>
      <c r="O198" s="66" t="s">
        <v>38</v>
      </c>
      <c r="P198" s="88" t="s">
        <v>39</v>
      </c>
      <c r="Q198" s="69" t="s">
        <v>39</v>
      </c>
      <c r="R198" s="95">
        <v>9.126</v>
      </c>
    </row>
    <row r="199" spans="1:18" ht="67.5" customHeight="1">
      <c r="A199" s="91" t="s">
        <v>313</v>
      </c>
      <c r="B199" s="66" t="s">
        <v>239</v>
      </c>
      <c r="C199" s="66" t="s">
        <v>239</v>
      </c>
      <c r="D199" s="105" t="s">
        <v>475</v>
      </c>
      <c r="E199" s="105" t="s">
        <v>476</v>
      </c>
      <c r="F199" s="106" t="s">
        <v>477</v>
      </c>
      <c r="G199" s="66" t="s">
        <v>207</v>
      </c>
      <c r="H199" s="66" t="s">
        <v>202</v>
      </c>
      <c r="I199" s="66" t="s">
        <v>208</v>
      </c>
      <c r="J199" s="66" t="s">
        <v>39</v>
      </c>
      <c r="K199" s="66" t="s">
        <v>39</v>
      </c>
      <c r="L199" s="66" t="s">
        <v>39</v>
      </c>
      <c r="M199" s="66" t="s">
        <v>37</v>
      </c>
      <c r="N199" s="66">
        <v>2021</v>
      </c>
      <c r="O199" s="66" t="s">
        <v>38</v>
      </c>
      <c r="P199" s="88" t="s">
        <v>39</v>
      </c>
      <c r="Q199" s="69" t="s">
        <v>39</v>
      </c>
      <c r="R199" s="70">
        <v>2.056</v>
      </c>
    </row>
    <row r="200" spans="1:18" ht="67.5" customHeight="1">
      <c r="A200" s="91" t="s">
        <v>243</v>
      </c>
      <c r="B200" s="66" t="s">
        <v>239</v>
      </c>
      <c r="C200" s="66" t="s">
        <v>239</v>
      </c>
      <c r="D200" s="105" t="s">
        <v>478</v>
      </c>
      <c r="E200" s="105" t="s">
        <v>479</v>
      </c>
      <c r="F200" s="106" t="s">
        <v>480</v>
      </c>
      <c r="G200" s="66" t="s">
        <v>201</v>
      </c>
      <c r="H200" s="66" t="s">
        <v>202</v>
      </c>
      <c r="I200" s="66"/>
      <c r="J200" s="66" t="s">
        <v>39</v>
      </c>
      <c r="K200" s="66" t="s">
        <v>39</v>
      </c>
      <c r="L200" s="66" t="s">
        <v>39</v>
      </c>
      <c r="M200" s="66" t="s">
        <v>37</v>
      </c>
      <c r="N200" s="66">
        <v>2021</v>
      </c>
      <c r="O200" s="66" t="s">
        <v>38</v>
      </c>
      <c r="P200" s="88" t="s">
        <v>39</v>
      </c>
      <c r="Q200" s="69" t="s">
        <v>39</v>
      </c>
      <c r="R200" s="70">
        <v>1.645</v>
      </c>
    </row>
    <row r="201" spans="1:18" ht="67.5" customHeight="1">
      <c r="A201" s="91" t="s">
        <v>357</v>
      </c>
      <c r="B201" s="66" t="s">
        <v>239</v>
      </c>
      <c r="C201" s="66" t="s">
        <v>239</v>
      </c>
      <c r="D201" s="105" t="s">
        <v>481</v>
      </c>
      <c r="E201" s="105" t="s">
        <v>482</v>
      </c>
      <c r="F201" s="106" t="s">
        <v>483</v>
      </c>
      <c r="G201" s="66" t="s">
        <v>201</v>
      </c>
      <c r="H201" s="66" t="s">
        <v>202</v>
      </c>
      <c r="I201" s="66"/>
      <c r="J201" s="66" t="s">
        <v>39</v>
      </c>
      <c r="K201" s="66" t="s">
        <v>39</v>
      </c>
      <c r="L201" s="66" t="s">
        <v>39</v>
      </c>
      <c r="M201" s="66" t="s">
        <v>37</v>
      </c>
      <c r="N201" s="66">
        <v>2021</v>
      </c>
      <c r="O201" s="66" t="s">
        <v>38</v>
      </c>
      <c r="P201" s="88" t="s">
        <v>39</v>
      </c>
      <c r="Q201" s="69" t="s">
        <v>39</v>
      </c>
      <c r="R201" s="70">
        <v>1.143</v>
      </c>
    </row>
    <row r="202" spans="1:18" ht="67.5" customHeight="1">
      <c r="A202" s="91" t="s">
        <v>243</v>
      </c>
      <c r="B202" s="66" t="s">
        <v>239</v>
      </c>
      <c r="C202" s="66" t="s">
        <v>239</v>
      </c>
      <c r="D202" s="105" t="s">
        <v>484</v>
      </c>
      <c r="E202" s="105" t="s">
        <v>485</v>
      </c>
      <c r="F202" s="106" t="s">
        <v>486</v>
      </c>
      <c r="G202" s="66" t="s">
        <v>201</v>
      </c>
      <c r="H202" s="66" t="s">
        <v>202</v>
      </c>
      <c r="I202" s="66"/>
      <c r="J202" s="66" t="s">
        <v>39</v>
      </c>
      <c r="K202" s="66" t="s">
        <v>39</v>
      </c>
      <c r="L202" s="66" t="s">
        <v>39</v>
      </c>
      <c r="M202" s="66" t="s">
        <v>37</v>
      </c>
      <c r="N202" s="66">
        <v>2021</v>
      </c>
      <c r="O202" s="66" t="s">
        <v>38</v>
      </c>
      <c r="P202" s="88" t="s">
        <v>39</v>
      </c>
      <c r="Q202" s="69" t="s">
        <v>39</v>
      </c>
      <c r="R202" s="70">
        <v>1.929</v>
      </c>
    </row>
    <row r="203" spans="1:18" ht="67.5" customHeight="1">
      <c r="A203" s="91" t="s">
        <v>243</v>
      </c>
      <c r="B203" s="66" t="s">
        <v>239</v>
      </c>
      <c r="C203" s="66" t="s">
        <v>239</v>
      </c>
      <c r="D203" s="105" t="s">
        <v>487</v>
      </c>
      <c r="E203" s="105" t="s">
        <v>488</v>
      </c>
      <c r="F203" s="106" t="s">
        <v>489</v>
      </c>
      <c r="G203" s="66" t="s">
        <v>201</v>
      </c>
      <c r="H203" s="66" t="s">
        <v>202</v>
      </c>
      <c r="I203" s="66"/>
      <c r="J203" s="66" t="s">
        <v>39</v>
      </c>
      <c r="K203" s="66" t="s">
        <v>39</v>
      </c>
      <c r="L203" s="66" t="s">
        <v>39</v>
      </c>
      <c r="M203" s="66" t="s">
        <v>37</v>
      </c>
      <c r="N203" s="66">
        <v>2021</v>
      </c>
      <c r="O203" s="66" t="s">
        <v>38</v>
      </c>
      <c r="P203" s="88" t="s">
        <v>39</v>
      </c>
      <c r="Q203" s="69" t="s">
        <v>39</v>
      </c>
      <c r="R203" s="70">
        <v>1.929</v>
      </c>
    </row>
    <row r="204" spans="1:18" ht="62.25" customHeight="1">
      <c r="A204" s="91" t="s">
        <v>313</v>
      </c>
      <c r="B204" s="66" t="s">
        <v>239</v>
      </c>
      <c r="C204" s="66" t="s">
        <v>239</v>
      </c>
      <c r="D204" s="105" t="s">
        <v>490</v>
      </c>
      <c r="E204" s="105" t="s">
        <v>491</v>
      </c>
      <c r="F204" s="106" t="s">
        <v>492</v>
      </c>
      <c r="G204" s="66" t="s">
        <v>207</v>
      </c>
      <c r="H204" s="66" t="s">
        <v>202</v>
      </c>
      <c r="I204" s="66" t="s">
        <v>208</v>
      </c>
      <c r="J204" s="66" t="s">
        <v>39</v>
      </c>
      <c r="K204" s="66" t="s">
        <v>39</v>
      </c>
      <c r="L204" s="66" t="s">
        <v>39</v>
      </c>
      <c r="M204" s="66" t="s">
        <v>37</v>
      </c>
      <c r="N204" s="66">
        <v>2021</v>
      </c>
      <c r="O204" s="66" t="s">
        <v>38</v>
      </c>
      <c r="P204" s="88" t="s">
        <v>39</v>
      </c>
      <c r="Q204" s="69" t="s">
        <v>39</v>
      </c>
      <c r="R204" s="70">
        <v>1.977</v>
      </c>
    </row>
    <row r="205" spans="1:18" ht="66" customHeight="1">
      <c r="A205" s="91" t="s">
        <v>243</v>
      </c>
      <c r="B205" s="66" t="s">
        <v>239</v>
      </c>
      <c r="C205" s="66" t="s">
        <v>239</v>
      </c>
      <c r="D205" s="105" t="s">
        <v>493</v>
      </c>
      <c r="E205" s="105" t="s">
        <v>494</v>
      </c>
      <c r="F205" s="106" t="s">
        <v>495</v>
      </c>
      <c r="G205" s="66" t="s">
        <v>201</v>
      </c>
      <c r="H205" s="66" t="s">
        <v>202</v>
      </c>
      <c r="I205" s="66"/>
      <c r="J205" s="66" t="s">
        <v>39</v>
      </c>
      <c r="K205" s="66" t="s">
        <v>39</v>
      </c>
      <c r="L205" s="66" t="s">
        <v>39</v>
      </c>
      <c r="M205" s="66" t="s">
        <v>37</v>
      </c>
      <c r="N205" s="66">
        <v>2021</v>
      </c>
      <c r="O205" s="66" t="s">
        <v>38</v>
      </c>
      <c r="P205" s="88" t="s">
        <v>39</v>
      </c>
      <c r="Q205" s="69" t="s">
        <v>39</v>
      </c>
      <c r="R205" s="70">
        <v>1.917</v>
      </c>
    </row>
    <row r="206" spans="1:18" ht="60.75" customHeight="1">
      <c r="A206" s="91" t="s">
        <v>436</v>
      </c>
      <c r="B206" s="66" t="s">
        <v>239</v>
      </c>
      <c r="C206" s="66" t="s">
        <v>239</v>
      </c>
      <c r="D206" s="105" t="s">
        <v>496</v>
      </c>
      <c r="E206" s="105" t="s">
        <v>497</v>
      </c>
      <c r="F206" s="106" t="s">
        <v>498</v>
      </c>
      <c r="G206" s="66" t="s">
        <v>201</v>
      </c>
      <c r="H206" s="66" t="s">
        <v>202</v>
      </c>
      <c r="I206" s="66"/>
      <c r="J206" s="66" t="s">
        <v>39</v>
      </c>
      <c r="K206" s="66" t="s">
        <v>39</v>
      </c>
      <c r="L206" s="66" t="s">
        <v>39</v>
      </c>
      <c r="M206" s="66" t="s">
        <v>37</v>
      </c>
      <c r="N206" s="66">
        <v>2021</v>
      </c>
      <c r="O206" s="66" t="s">
        <v>38</v>
      </c>
      <c r="P206" s="88" t="s">
        <v>39</v>
      </c>
      <c r="Q206" s="69" t="s">
        <v>39</v>
      </c>
      <c r="R206" s="70">
        <v>0.854</v>
      </c>
    </row>
    <row r="207" spans="1:18" ht="68.25" customHeight="1">
      <c r="A207" s="91" t="s">
        <v>361</v>
      </c>
      <c r="B207" s="66" t="s">
        <v>239</v>
      </c>
      <c r="C207" s="66" t="s">
        <v>239</v>
      </c>
      <c r="D207" s="105" t="s">
        <v>499</v>
      </c>
      <c r="E207" s="105" t="s">
        <v>500</v>
      </c>
      <c r="F207" s="106" t="s">
        <v>501</v>
      </c>
      <c r="G207" s="66" t="s">
        <v>207</v>
      </c>
      <c r="H207" s="66" t="s">
        <v>202</v>
      </c>
      <c r="I207" s="66" t="s">
        <v>208</v>
      </c>
      <c r="J207" s="66" t="s">
        <v>39</v>
      </c>
      <c r="K207" s="66" t="s">
        <v>39</v>
      </c>
      <c r="L207" s="66" t="s">
        <v>39</v>
      </c>
      <c r="M207" s="66" t="s">
        <v>37</v>
      </c>
      <c r="N207" s="66">
        <v>2021</v>
      </c>
      <c r="O207" s="66" t="s">
        <v>38</v>
      </c>
      <c r="P207" s="88" t="s">
        <v>39</v>
      </c>
      <c r="Q207" s="69" t="s">
        <v>39</v>
      </c>
      <c r="R207" s="70">
        <v>3.36</v>
      </c>
    </row>
    <row r="208" spans="1:18" ht="66" customHeight="1">
      <c r="A208" s="91" t="s">
        <v>313</v>
      </c>
      <c r="B208" s="66" t="s">
        <v>239</v>
      </c>
      <c r="C208" s="66" t="s">
        <v>239</v>
      </c>
      <c r="D208" s="105" t="s">
        <v>502</v>
      </c>
      <c r="E208" s="105" t="s">
        <v>503</v>
      </c>
      <c r="F208" s="106" t="s">
        <v>504</v>
      </c>
      <c r="G208" s="66" t="s">
        <v>207</v>
      </c>
      <c r="H208" s="66" t="s">
        <v>202</v>
      </c>
      <c r="I208" s="66" t="s">
        <v>208</v>
      </c>
      <c r="J208" s="66" t="s">
        <v>39</v>
      </c>
      <c r="K208" s="66" t="s">
        <v>39</v>
      </c>
      <c r="L208" s="66" t="s">
        <v>39</v>
      </c>
      <c r="M208" s="66" t="s">
        <v>37</v>
      </c>
      <c r="N208" s="66">
        <v>2021</v>
      </c>
      <c r="O208" s="66" t="s">
        <v>38</v>
      </c>
      <c r="P208" s="88" t="s">
        <v>39</v>
      </c>
      <c r="Q208" s="69" t="s">
        <v>39</v>
      </c>
      <c r="R208" s="70">
        <v>2.042</v>
      </c>
    </row>
    <row r="209" spans="1:18" ht="57" customHeight="1">
      <c r="A209" s="91" t="s">
        <v>357</v>
      </c>
      <c r="B209" s="66" t="s">
        <v>239</v>
      </c>
      <c r="C209" s="66" t="s">
        <v>239</v>
      </c>
      <c r="D209" s="105" t="s">
        <v>505</v>
      </c>
      <c r="E209" s="105" t="s">
        <v>506</v>
      </c>
      <c r="F209" s="106" t="s">
        <v>507</v>
      </c>
      <c r="G209" s="66" t="s">
        <v>201</v>
      </c>
      <c r="H209" s="66" t="s">
        <v>202</v>
      </c>
      <c r="I209" s="66"/>
      <c r="J209" s="66" t="s">
        <v>39</v>
      </c>
      <c r="K209" s="66" t="s">
        <v>39</v>
      </c>
      <c r="L209" s="66" t="s">
        <v>39</v>
      </c>
      <c r="M209" s="66" t="s">
        <v>37</v>
      </c>
      <c r="N209" s="66">
        <v>2021</v>
      </c>
      <c r="O209" s="66" t="s">
        <v>38</v>
      </c>
      <c r="P209" s="88" t="s">
        <v>39</v>
      </c>
      <c r="Q209" s="69" t="s">
        <v>39</v>
      </c>
      <c r="R209" s="70">
        <v>1.155</v>
      </c>
    </row>
    <row r="210" spans="1:18" ht="63.75" customHeight="1">
      <c r="A210" s="91" t="s">
        <v>243</v>
      </c>
      <c r="B210" s="66" t="s">
        <v>239</v>
      </c>
      <c r="C210" s="66" t="s">
        <v>239</v>
      </c>
      <c r="D210" s="105" t="s">
        <v>508</v>
      </c>
      <c r="E210" s="105" t="s">
        <v>509</v>
      </c>
      <c r="F210" s="106" t="s">
        <v>510</v>
      </c>
      <c r="G210" s="66" t="s">
        <v>201</v>
      </c>
      <c r="H210" s="66" t="s">
        <v>202</v>
      </c>
      <c r="I210" s="66"/>
      <c r="J210" s="66" t="s">
        <v>39</v>
      </c>
      <c r="K210" s="66" t="s">
        <v>39</v>
      </c>
      <c r="L210" s="66" t="s">
        <v>39</v>
      </c>
      <c r="M210" s="66" t="s">
        <v>37</v>
      </c>
      <c r="N210" s="66">
        <v>2021</v>
      </c>
      <c r="O210" s="66" t="s">
        <v>38</v>
      </c>
      <c r="P210" s="88" t="s">
        <v>39</v>
      </c>
      <c r="Q210" s="69" t="s">
        <v>39</v>
      </c>
      <c r="R210" s="70">
        <v>1.929</v>
      </c>
    </row>
    <row r="211" spans="1:18" ht="57" customHeight="1">
      <c r="A211" s="91" t="s">
        <v>399</v>
      </c>
      <c r="B211" s="66" t="s">
        <v>239</v>
      </c>
      <c r="C211" s="66" t="s">
        <v>239</v>
      </c>
      <c r="D211" s="105" t="s">
        <v>511</v>
      </c>
      <c r="E211" s="105" t="s">
        <v>512</v>
      </c>
      <c r="F211" s="106" t="s">
        <v>513</v>
      </c>
      <c r="G211" s="66" t="s">
        <v>207</v>
      </c>
      <c r="H211" s="66" t="s">
        <v>265</v>
      </c>
      <c r="I211" s="66" t="s">
        <v>266</v>
      </c>
      <c r="J211" s="66" t="s">
        <v>39</v>
      </c>
      <c r="K211" s="66" t="s">
        <v>39</v>
      </c>
      <c r="L211" s="66" t="s">
        <v>39</v>
      </c>
      <c r="M211" s="66" t="s">
        <v>37</v>
      </c>
      <c r="N211" s="66">
        <v>2021</v>
      </c>
      <c r="O211" s="66" t="s">
        <v>38</v>
      </c>
      <c r="P211" s="88" t="s">
        <v>39</v>
      </c>
      <c r="Q211" s="69" t="s">
        <v>39</v>
      </c>
      <c r="R211" s="70">
        <v>2.498</v>
      </c>
    </row>
    <row r="212" spans="1:18" ht="63" customHeight="1">
      <c r="A212" s="91" t="s">
        <v>357</v>
      </c>
      <c r="B212" s="66" t="s">
        <v>239</v>
      </c>
      <c r="C212" s="66" t="s">
        <v>239</v>
      </c>
      <c r="D212" s="105" t="s">
        <v>514</v>
      </c>
      <c r="E212" s="105" t="s">
        <v>515</v>
      </c>
      <c r="F212" s="106" t="s">
        <v>516</v>
      </c>
      <c r="G212" s="66" t="s">
        <v>201</v>
      </c>
      <c r="H212" s="66" t="s">
        <v>202</v>
      </c>
      <c r="I212" s="66"/>
      <c r="J212" s="66" t="s">
        <v>39</v>
      </c>
      <c r="K212" s="66" t="s">
        <v>39</v>
      </c>
      <c r="L212" s="66" t="s">
        <v>39</v>
      </c>
      <c r="M212" s="66" t="s">
        <v>37</v>
      </c>
      <c r="N212" s="66">
        <v>2021</v>
      </c>
      <c r="O212" s="66" t="s">
        <v>38</v>
      </c>
      <c r="P212" s="88" t="s">
        <v>39</v>
      </c>
      <c r="Q212" s="69" t="s">
        <v>39</v>
      </c>
      <c r="R212" s="70">
        <v>1.192</v>
      </c>
    </row>
    <row r="213" spans="1:18" ht="64.5" customHeight="1">
      <c r="A213" s="91" t="s">
        <v>517</v>
      </c>
      <c r="B213" s="66" t="s">
        <v>239</v>
      </c>
      <c r="C213" s="66" t="s">
        <v>239</v>
      </c>
      <c r="D213" s="105" t="s">
        <v>518</v>
      </c>
      <c r="E213" s="105" t="s">
        <v>519</v>
      </c>
      <c r="F213" s="106" t="s">
        <v>520</v>
      </c>
      <c r="G213" s="66" t="s">
        <v>207</v>
      </c>
      <c r="H213" s="66" t="s">
        <v>202</v>
      </c>
      <c r="I213" s="66" t="s">
        <v>208</v>
      </c>
      <c r="J213" s="66" t="s">
        <v>39</v>
      </c>
      <c r="K213" s="66" t="s">
        <v>39</v>
      </c>
      <c r="L213" s="66" t="s">
        <v>39</v>
      </c>
      <c r="M213" s="66" t="s">
        <v>37</v>
      </c>
      <c r="N213" s="66">
        <v>2021</v>
      </c>
      <c r="O213" s="66" t="s">
        <v>38</v>
      </c>
      <c r="P213" s="88" t="s">
        <v>39</v>
      </c>
      <c r="Q213" s="69" t="s">
        <v>39</v>
      </c>
      <c r="R213" s="70">
        <v>3.373</v>
      </c>
    </row>
    <row r="214" spans="1:18" ht="61.5" customHeight="1">
      <c r="A214" s="91" t="s">
        <v>521</v>
      </c>
      <c r="B214" s="66" t="s">
        <v>239</v>
      </c>
      <c r="C214" s="66" t="s">
        <v>239</v>
      </c>
      <c r="D214" s="105" t="s">
        <v>522</v>
      </c>
      <c r="E214" s="105" t="s">
        <v>523</v>
      </c>
      <c r="F214" s="106" t="s">
        <v>524</v>
      </c>
      <c r="G214" s="66" t="s">
        <v>201</v>
      </c>
      <c r="H214" s="66" t="s">
        <v>202</v>
      </c>
      <c r="I214" s="66"/>
      <c r="J214" s="66" t="s">
        <v>39</v>
      </c>
      <c r="K214" s="66" t="s">
        <v>39</v>
      </c>
      <c r="L214" s="66" t="s">
        <v>39</v>
      </c>
      <c r="M214" s="66" t="s">
        <v>37</v>
      </c>
      <c r="N214" s="66">
        <v>2021</v>
      </c>
      <c r="O214" s="66" t="s">
        <v>38</v>
      </c>
      <c r="P214" s="88" t="s">
        <v>39</v>
      </c>
      <c r="Q214" s="69" t="s">
        <v>39</v>
      </c>
      <c r="R214" s="70">
        <v>1.792</v>
      </c>
    </row>
    <row r="215" spans="1:18" ht="61.5" customHeight="1">
      <c r="A215" s="91" t="s">
        <v>525</v>
      </c>
      <c r="B215" s="66" t="s">
        <v>239</v>
      </c>
      <c r="C215" s="66" t="s">
        <v>239</v>
      </c>
      <c r="D215" s="105" t="s">
        <v>526</v>
      </c>
      <c r="E215" s="105" t="s">
        <v>527</v>
      </c>
      <c r="F215" s="106" t="s">
        <v>528</v>
      </c>
      <c r="G215" s="66" t="s">
        <v>201</v>
      </c>
      <c r="H215" s="66" t="s">
        <v>202</v>
      </c>
      <c r="I215" s="66"/>
      <c r="J215" s="66" t="s">
        <v>39</v>
      </c>
      <c r="K215" s="66" t="s">
        <v>39</v>
      </c>
      <c r="L215" s="66" t="s">
        <v>39</v>
      </c>
      <c r="M215" s="66" t="s">
        <v>37</v>
      </c>
      <c r="N215" s="66">
        <v>2021</v>
      </c>
      <c r="O215" s="66" t="s">
        <v>38</v>
      </c>
      <c r="P215" s="88" t="s">
        <v>39</v>
      </c>
      <c r="Q215" s="69" t="s">
        <v>39</v>
      </c>
      <c r="R215" s="70">
        <v>1.041</v>
      </c>
    </row>
    <row r="216" spans="1:18" ht="61.5" customHeight="1">
      <c r="A216" s="91" t="s">
        <v>529</v>
      </c>
      <c r="B216" s="66" t="s">
        <v>239</v>
      </c>
      <c r="C216" s="66" t="s">
        <v>239</v>
      </c>
      <c r="D216" s="105" t="s">
        <v>530</v>
      </c>
      <c r="E216" s="105" t="s">
        <v>531</v>
      </c>
      <c r="F216" s="106" t="s">
        <v>532</v>
      </c>
      <c r="G216" s="66" t="s">
        <v>201</v>
      </c>
      <c r="H216" s="66" t="s">
        <v>202</v>
      </c>
      <c r="I216" s="66"/>
      <c r="J216" s="66" t="s">
        <v>39</v>
      </c>
      <c r="K216" s="66" t="s">
        <v>39</v>
      </c>
      <c r="L216" s="66" t="s">
        <v>39</v>
      </c>
      <c r="M216" s="66" t="s">
        <v>37</v>
      </c>
      <c r="N216" s="66">
        <v>2021</v>
      </c>
      <c r="O216" s="66" t="s">
        <v>38</v>
      </c>
      <c r="P216" s="88" t="s">
        <v>39</v>
      </c>
      <c r="Q216" s="69" t="s">
        <v>39</v>
      </c>
      <c r="R216" s="70">
        <v>1.136</v>
      </c>
    </row>
    <row r="217" spans="1:18" ht="61.5" customHeight="1">
      <c r="A217" s="91" t="s">
        <v>517</v>
      </c>
      <c r="B217" s="66" t="s">
        <v>239</v>
      </c>
      <c r="C217" s="66" t="s">
        <v>239</v>
      </c>
      <c r="D217" s="105" t="s">
        <v>533</v>
      </c>
      <c r="E217" s="105" t="s">
        <v>534</v>
      </c>
      <c r="F217" s="106" t="s">
        <v>535</v>
      </c>
      <c r="G217" s="66" t="s">
        <v>207</v>
      </c>
      <c r="H217" s="66" t="s">
        <v>202</v>
      </c>
      <c r="I217" s="66" t="s">
        <v>208</v>
      </c>
      <c r="J217" s="66" t="s">
        <v>39</v>
      </c>
      <c r="K217" s="66" t="s">
        <v>39</v>
      </c>
      <c r="L217" s="66" t="s">
        <v>39</v>
      </c>
      <c r="M217" s="66" t="s">
        <v>37</v>
      </c>
      <c r="N217" s="66">
        <v>2021</v>
      </c>
      <c r="O217" s="66" t="s">
        <v>38</v>
      </c>
      <c r="P217" s="88" t="s">
        <v>39</v>
      </c>
      <c r="Q217" s="69" t="s">
        <v>39</v>
      </c>
      <c r="R217" s="70">
        <v>3.373</v>
      </c>
    </row>
    <row r="218" spans="1:18" ht="61.5" customHeight="1">
      <c r="A218" s="91" t="s">
        <v>529</v>
      </c>
      <c r="B218" s="66" t="s">
        <v>239</v>
      </c>
      <c r="C218" s="66" t="s">
        <v>239</v>
      </c>
      <c r="D218" s="105" t="s">
        <v>536</v>
      </c>
      <c r="E218" s="105" t="s">
        <v>537</v>
      </c>
      <c r="F218" s="106" t="s">
        <v>528</v>
      </c>
      <c r="G218" s="66" t="s">
        <v>201</v>
      </c>
      <c r="H218" s="66" t="s">
        <v>202</v>
      </c>
      <c r="I218" s="66"/>
      <c r="J218" s="66" t="s">
        <v>39</v>
      </c>
      <c r="K218" s="66" t="s">
        <v>39</v>
      </c>
      <c r="L218" s="66" t="s">
        <v>39</v>
      </c>
      <c r="M218" s="66" t="s">
        <v>37</v>
      </c>
      <c r="N218" s="66">
        <v>2021</v>
      </c>
      <c r="O218" s="66" t="s">
        <v>38</v>
      </c>
      <c r="P218" s="88" t="s">
        <v>39</v>
      </c>
      <c r="Q218" s="69" t="s">
        <v>39</v>
      </c>
      <c r="R218" s="70">
        <v>0.864</v>
      </c>
    </row>
    <row r="219" spans="1:18" ht="61.5" customHeight="1">
      <c r="A219" s="91" t="s">
        <v>529</v>
      </c>
      <c r="B219" s="66" t="s">
        <v>239</v>
      </c>
      <c r="C219" s="66" t="s">
        <v>239</v>
      </c>
      <c r="D219" s="105" t="s">
        <v>538</v>
      </c>
      <c r="E219" s="105" t="s">
        <v>539</v>
      </c>
      <c r="F219" s="106" t="s">
        <v>540</v>
      </c>
      <c r="G219" s="66" t="s">
        <v>201</v>
      </c>
      <c r="H219" s="66" t="s">
        <v>202</v>
      </c>
      <c r="I219" s="66"/>
      <c r="J219" s="66" t="s">
        <v>39</v>
      </c>
      <c r="K219" s="66" t="s">
        <v>39</v>
      </c>
      <c r="L219" s="66" t="s">
        <v>39</v>
      </c>
      <c r="M219" s="66" t="s">
        <v>37</v>
      </c>
      <c r="N219" s="66">
        <v>2021</v>
      </c>
      <c r="O219" s="66" t="s">
        <v>38</v>
      </c>
      <c r="P219" s="88" t="s">
        <v>39</v>
      </c>
      <c r="Q219" s="69" t="s">
        <v>39</v>
      </c>
      <c r="R219" s="70">
        <v>3.118</v>
      </c>
    </row>
    <row r="220" spans="1:18" ht="61.5" customHeight="1">
      <c r="A220" s="91" t="s">
        <v>521</v>
      </c>
      <c r="B220" s="66" t="s">
        <v>239</v>
      </c>
      <c r="C220" s="66" t="s">
        <v>239</v>
      </c>
      <c r="D220" s="105" t="s">
        <v>541</v>
      </c>
      <c r="E220" s="105" t="s">
        <v>542</v>
      </c>
      <c r="F220" s="106" t="s">
        <v>543</v>
      </c>
      <c r="G220" s="66" t="s">
        <v>201</v>
      </c>
      <c r="H220" s="66" t="s">
        <v>202</v>
      </c>
      <c r="I220" s="66"/>
      <c r="J220" s="66" t="s">
        <v>39</v>
      </c>
      <c r="K220" s="66" t="s">
        <v>39</v>
      </c>
      <c r="L220" s="66" t="s">
        <v>39</v>
      </c>
      <c r="M220" s="66" t="s">
        <v>37</v>
      </c>
      <c r="N220" s="66">
        <v>2021</v>
      </c>
      <c r="O220" s="66" t="s">
        <v>38</v>
      </c>
      <c r="P220" s="88" t="s">
        <v>39</v>
      </c>
      <c r="Q220" s="69" t="s">
        <v>39</v>
      </c>
      <c r="R220" s="70">
        <v>3.326</v>
      </c>
    </row>
    <row r="221" spans="1:18" ht="58.5" customHeight="1">
      <c r="A221" s="91" t="s">
        <v>521</v>
      </c>
      <c r="B221" s="66" t="s">
        <v>239</v>
      </c>
      <c r="C221" s="66" t="s">
        <v>239</v>
      </c>
      <c r="D221" s="105" t="s">
        <v>544</v>
      </c>
      <c r="E221" s="105" t="s">
        <v>545</v>
      </c>
      <c r="F221" s="106" t="s">
        <v>540</v>
      </c>
      <c r="G221" s="66" t="s">
        <v>201</v>
      </c>
      <c r="H221" s="66" t="s">
        <v>202</v>
      </c>
      <c r="I221" s="66"/>
      <c r="J221" s="66" t="s">
        <v>39</v>
      </c>
      <c r="K221" s="66" t="s">
        <v>39</v>
      </c>
      <c r="L221" s="66" t="s">
        <v>39</v>
      </c>
      <c r="M221" s="66" t="s">
        <v>37</v>
      </c>
      <c r="N221" s="66">
        <v>2021</v>
      </c>
      <c r="O221" s="66" t="s">
        <v>38</v>
      </c>
      <c r="P221" s="88" t="s">
        <v>39</v>
      </c>
      <c r="Q221" s="69" t="s">
        <v>39</v>
      </c>
      <c r="R221" s="70">
        <v>1.908</v>
      </c>
    </row>
    <row r="222" spans="1:18" ht="58.5" customHeight="1">
      <c r="A222" s="91" t="s">
        <v>517</v>
      </c>
      <c r="B222" s="66" t="s">
        <v>239</v>
      </c>
      <c r="C222" s="66" t="s">
        <v>239</v>
      </c>
      <c r="D222" s="105" t="s">
        <v>546</v>
      </c>
      <c r="E222" s="105" t="s">
        <v>547</v>
      </c>
      <c r="F222" s="106" t="s">
        <v>548</v>
      </c>
      <c r="G222" s="66" t="s">
        <v>207</v>
      </c>
      <c r="H222" s="66" t="s">
        <v>202</v>
      </c>
      <c r="I222" s="66" t="s">
        <v>208</v>
      </c>
      <c r="J222" s="66" t="s">
        <v>39</v>
      </c>
      <c r="K222" s="66" t="s">
        <v>39</v>
      </c>
      <c r="L222" s="66" t="s">
        <v>39</v>
      </c>
      <c r="M222" s="66" t="s">
        <v>37</v>
      </c>
      <c r="N222" s="66">
        <v>2021</v>
      </c>
      <c r="O222" s="66" t="s">
        <v>38</v>
      </c>
      <c r="P222" s="88" t="s">
        <v>39</v>
      </c>
      <c r="Q222" s="69" t="s">
        <v>39</v>
      </c>
      <c r="R222" s="70">
        <v>3.609</v>
      </c>
    </row>
    <row r="223" spans="1:18" ht="58.5" customHeight="1">
      <c r="A223" s="91" t="s">
        <v>521</v>
      </c>
      <c r="B223" s="66" t="s">
        <v>239</v>
      </c>
      <c r="C223" s="66" t="s">
        <v>239</v>
      </c>
      <c r="D223" s="105" t="s">
        <v>549</v>
      </c>
      <c r="E223" s="105" t="s">
        <v>550</v>
      </c>
      <c r="F223" s="106" t="s">
        <v>548</v>
      </c>
      <c r="G223" s="66" t="s">
        <v>201</v>
      </c>
      <c r="H223" s="66" t="s">
        <v>202</v>
      </c>
      <c r="I223" s="66"/>
      <c r="J223" s="66" t="s">
        <v>39</v>
      </c>
      <c r="K223" s="66" t="s">
        <v>39</v>
      </c>
      <c r="L223" s="66" t="s">
        <v>39</v>
      </c>
      <c r="M223" s="66" t="s">
        <v>37</v>
      </c>
      <c r="N223" s="66">
        <v>2021</v>
      </c>
      <c r="O223" s="66" t="s">
        <v>38</v>
      </c>
      <c r="P223" s="88" t="s">
        <v>39</v>
      </c>
      <c r="Q223" s="69" t="s">
        <v>39</v>
      </c>
      <c r="R223" s="70">
        <v>2.4</v>
      </c>
    </row>
    <row r="224" spans="1:18" ht="58.5" customHeight="1">
      <c r="A224" s="91" t="s">
        <v>551</v>
      </c>
      <c r="B224" s="66" t="s">
        <v>239</v>
      </c>
      <c r="C224" s="66" t="s">
        <v>239</v>
      </c>
      <c r="D224" s="105" t="s">
        <v>552</v>
      </c>
      <c r="E224" s="105" t="s">
        <v>553</v>
      </c>
      <c r="F224" s="106" t="s">
        <v>554</v>
      </c>
      <c r="G224" s="66" t="s">
        <v>207</v>
      </c>
      <c r="H224" s="66" t="s">
        <v>265</v>
      </c>
      <c r="I224" s="66" t="s">
        <v>266</v>
      </c>
      <c r="J224" s="66" t="s">
        <v>39</v>
      </c>
      <c r="K224" s="66" t="s">
        <v>39</v>
      </c>
      <c r="L224" s="66" t="s">
        <v>39</v>
      </c>
      <c r="M224" s="66" t="s">
        <v>37</v>
      </c>
      <c r="N224" s="66">
        <v>2021</v>
      </c>
      <c r="O224" s="66" t="s">
        <v>38</v>
      </c>
      <c r="P224" s="88" t="s">
        <v>39</v>
      </c>
      <c r="Q224" s="69" t="s">
        <v>39</v>
      </c>
      <c r="R224" s="70">
        <v>4.414</v>
      </c>
    </row>
    <row r="225" spans="1:18" ht="58.5" customHeight="1">
      <c r="A225" s="91" t="s">
        <v>517</v>
      </c>
      <c r="B225" s="66" t="s">
        <v>239</v>
      </c>
      <c r="C225" s="66" t="s">
        <v>239</v>
      </c>
      <c r="D225" s="105" t="s">
        <v>555</v>
      </c>
      <c r="E225" s="105" t="s">
        <v>556</v>
      </c>
      <c r="F225" s="106" t="s">
        <v>557</v>
      </c>
      <c r="G225" s="66" t="s">
        <v>207</v>
      </c>
      <c r="H225" s="66" t="s">
        <v>202</v>
      </c>
      <c r="I225" s="66" t="s">
        <v>208</v>
      </c>
      <c r="J225" s="66" t="s">
        <v>39</v>
      </c>
      <c r="K225" s="66" t="s">
        <v>39</v>
      </c>
      <c r="L225" s="66" t="s">
        <v>39</v>
      </c>
      <c r="M225" s="66" t="s">
        <v>37</v>
      </c>
      <c r="N225" s="66">
        <v>2021</v>
      </c>
      <c r="O225" s="66" t="s">
        <v>38</v>
      </c>
      <c r="P225" s="88" t="s">
        <v>39</v>
      </c>
      <c r="Q225" s="69" t="s">
        <v>39</v>
      </c>
      <c r="R225" s="70">
        <v>3.499</v>
      </c>
    </row>
    <row r="226" spans="1:18" ht="58.5" customHeight="1">
      <c r="A226" s="91" t="s">
        <v>521</v>
      </c>
      <c r="B226" s="66" t="s">
        <v>239</v>
      </c>
      <c r="C226" s="66" t="s">
        <v>239</v>
      </c>
      <c r="D226" s="105" t="s">
        <v>558</v>
      </c>
      <c r="E226" s="105" t="s">
        <v>559</v>
      </c>
      <c r="F226" s="106" t="s">
        <v>560</v>
      </c>
      <c r="G226" s="66" t="s">
        <v>201</v>
      </c>
      <c r="H226" s="66" t="s">
        <v>202</v>
      </c>
      <c r="I226" s="66"/>
      <c r="J226" s="66" t="s">
        <v>39</v>
      </c>
      <c r="K226" s="66" t="s">
        <v>39</v>
      </c>
      <c r="L226" s="66" t="s">
        <v>39</v>
      </c>
      <c r="M226" s="66" t="s">
        <v>37</v>
      </c>
      <c r="N226" s="66">
        <v>2021</v>
      </c>
      <c r="O226" s="66" t="s">
        <v>38</v>
      </c>
      <c r="P226" s="88" t="s">
        <v>39</v>
      </c>
      <c r="Q226" s="69" t="s">
        <v>39</v>
      </c>
      <c r="R226" s="70">
        <v>1.763</v>
      </c>
    </row>
    <row r="227" spans="1:18" ht="58.5" customHeight="1">
      <c r="A227" s="91" t="s">
        <v>529</v>
      </c>
      <c r="B227" s="66" t="s">
        <v>239</v>
      </c>
      <c r="C227" s="66" t="s">
        <v>239</v>
      </c>
      <c r="D227" s="105" t="s">
        <v>561</v>
      </c>
      <c r="E227" s="105" t="s">
        <v>562</v>
      </c>
      <c r="F227" s="106" t="s">
        <v>563</v>
      </c>
      <c r="G227" s="66" t="s">
        <v>201</v>
      </c>
      <c r="H227" s="66" t="s">
        <v>202</v>
      </c>
      <c r="I227" s="66"/>
      <c r="J227" s="66" t="s">
        <v>39</v>
      </c>
      <c r="K227" s="66" t="s">
        <v>39</v>
      </c>
      <c r="L227" s="66" t="s">
        <v>39</v>
      </c>
      <c r="M227" s="66" t="s">
        <v>37</v>
      </c>
      <c r="N227" s="66">
        <v>2021</v>
      </c>
      <c r="O227" s="66" t="s">
        <v>38</v>
      </c>
      <c r="P227" s="88" t="s">
        <v>39</v>
      </c>
      <c r="Q227" s="69" t="s">
        <v>39</v>
      </c>
      <c r="R227" s="70">
        <v>1.154</v>
      </c>
    </row>
    <row r="228" spans="1:18" ht="58.5" customHeight="1">
      <c r="A228" s="91" t="s">
        <v>521</v>
      </c>
      <c r="B228" s="66" t="s">
        <v>239</v>
      </c>
      <c r="C228" s="66" t="s">
        <v>239</v>
      </c>
      <c r="D228" s="105" t="s">
        <v>564</v>
      </c>
      <c r="E228" s="105" t="s">
        <v>565</v>
      </c>
      <c r="F228" s="106" t="s">
        <v>563</v>
      </c>
      <c r="G228" s="66" t="s">
        <v>201</v>
      </c>
      <c r="H228" s="66" t="s">
        <v>202</v>
      </c>
      <c r="I228" s="66"/>
      <c r="J228" s="66" t="s">
        <v>39</v>
      </c>
      <c r="K228" s="66" t="s">
        <v>39</v>
      </c>
      <c r="L228" s="66" t="s">
        <v>39</v>
      </c>
      <c r="M228" s="66" t="s">
        <v>37</v>
      </c>
      <c r="N228" s="66">
        <v>2021</v>
      </c>
      <c r="O228" s="66" t="s">
        <v>38</v>
      </c>
      <c r="P228" s="88" t="s">
        <v>39</v>
      </c>
      <c r="Q228" s="69" t="s">
        <v>39</v>
      </c>
      <c r="R228" s="70">
        <v>1.763</v>
      </c>
    </row>
    <row r="229" spans="1:18" ht="58.5" customHeight="1">
      <c r="A229" s="91" t="s">
        <v>521</v>
      </c>
      <c r="B229" s="66" t="s">
        <v>239</v>
      </c>
      <c r="C229" s="66" t="s">
        <v>239</v>
      </c>
      <c r="D229" s="105" t="s">
        <v>566</v>
      </c>
      <c r="E229" s="105" t="s">
        <v>567</v>
      </c>
      <c r="F229" s="106" t="s">
        <v>568</v>
      </c>
      <c r="G229" s="66" t="s">
        <v>201</v>
      </c>
      <c r="H229" s="66" t="s">
        <v>202</v>
      </c>
      <c r="I229" s="66"/>
      <c r="J229" s="66" t="s">
        <v>39</v>
      </c>
      <c r="K229" s="66" t="s">
        <v>39</v>
      </c>
      <c r="L229" s="66" t="s">
        <v>39</v>
      </c>
      <c r="M229" s="66" t="s">
        <v>37</v>
      </c>
      <c r="N229" s="66">
        <v>2021</v>
      </c>
      <c r="O229" s="66" t="s">
        <v>38</v>
      </c>
      <c r="P229" s="88" t="s">
        <v>39</v>
      </c>
      <c r="Q229" s="69" t="s">
        <v>39</v>
      </c>
      <c r="R229" s="70">
        <v>1.763</v>
      </c>
    </row>
    <row r="230" spans="1:18" ht="66" customHeight="1">
      <c r="A230" s="91" t="s">
        <v>517</v>
      </c>
      <c r="B230" s="66" t="s">
        <v>239</v>
      </c>
      <c r="C230" s="66" t="s">
        <v>239</v>
      </c>
      <c r="D230" s="105" t="s">
        <v>569</v>
      </c>
      <c r="E230" s="105" t="s">
        <v>570</v>
      </c>
      <c r="F230" s="106" t="s">
        <v>548</v>
      </c>
      <c r="G230" s="66" t="s">
        <v>207</v>
      </c>
      <c r="H230" s="66" t="s">
        <v>202</v>
      </c>
      <c r="I230" s="66" t="s">
        <v>208</v>
      </c>
      <c r="J230" s="66" t="s">
        <v>39</v>
      </c>
      <c r="K230" s="66" t="s">
        <v>39</v>
      </c>
      <c r="L230" s="66" t="s">
        <v>39</v>
      </c>
      <c r="M230" s="66" t="s">
        <v>37</v>
      </c>
      <c r="N230" s="66">
        <v>2021</v>
      </c>
      <c r="O230" s="66" t="s">
        <v>38</v>
      </c>
      <c r="P230" s="88" t="s">
        <v>39</v>
      </c>
      <c r="Q230" s="69" t="s">
        <v>39</v>
      </c>
      <c r="R230" s="70">
        <v>3.464</v>
      </c>
    </row>
    <row r="231" spans="1:18" ht="66" customHeight="1">
      <c r="A231" s="91" t="s">
        <v>525</v>
      </c>
      <c r="B231" s="66" t="s">
        <v>239</v>
      </c>
      <c r="C231" s="66" t="s">
        <v>239</v>
      </c>
      <c r="D231" s="105" t="s">
        <v>571</v>
      </c>
      <c r="E231" s="105" t="s">
        <v>572</v>
      </c>
      <c r="F231" s="106" t="s">
        <v>563</v>
      </c>
      <c r="G231" s="66" t="s">
        <v>201</v>
      </c>
      <c r="H231" s="66" t="s">
        <v>202</v>
      </c>
      <c r="I231" s="66"/>
      <c r="J231" s="66" t="s">
        <v>39</v>
      </c>
      <c r="K231" s="66" t="s">
        <v>39</v>
      </c>
      <c r="L231" s="66" t="s">
        <v>39</v>
      </c>
      <c r="M231" s="66" t="s">
        <v>37</v>
      </c>
      <c r="N231" s="66">
        <v>2021</v>
      </c>
      <c r="O231" s="66" t="s">
        <v>38</v>
      </c>
      <c r="P231" s="88" t="s">
        <v>39</v>
      </c>
      <c r="Q231" s="69" t="s">
        <v>39</v>
      </c>
      <c r="R231" s="70">
        <v>0.787</v>
      </c>
    </row>
    <row r="232" spans="1:18" ht="66" customHeight="1">
      <c r="A232" s="91" t="s">
        <v>529</v>
      </c>
      <c r="B232" s="66" t="s">
        <v>239</v>
      </c>
      <c r="C232" s="66" t="s">
        <v>239</v>
      </c>
      <c r="D232" s="105" t="s">
        <v>573</v>
      </c>
      <c r="E232" s="105" t="s">
        <v>574</v>
      </c>
      <c r="F232" s="106" t="s">
        <v>575</v>
      </c>
      <c r="G232" s="66" t="s">
        <v>201</v>
      </c>
      <c r="H232" s="66" t="s">
        <v>202</v>
      </c>
      <c r="I232" s="66"/>
      <c r="J232" s="66" t="s">
        <v>39</v>
      </c>
      <c r="K232" s="66" t="s">
        <v>39</v>
      </c>
      <c r="L232" s="66" t="s">
        <v>39</v>
      </c>
      <c r="M232" s="66" t="s">
        <v>37</v>
      </c>
      <c r="N232" s="66">
        <v>2021</v>
      </c>
      <c r="O232" s="66" t="s">
        <v>38</v>
      </c>
      <c r="P232" s="88" t="s">
        <v>39</v>
      </c>
      <c r="Q232" s="69" t="s">
        <v>39</v>
      </c>
      <c r="R232" s="70">
        <v>0.863</v>
      </c>
    </row>
    <row r="233" spans="1:18" ht="66" customHeight="1">
      <c r="A233" s="91" t="s">
        <v>521</v>
      </c>
      <c r="B233" s="66" t="s">
        <v>239</v>
      </c>
      <c r="C233" s="66" t="s">
        <v>239</v>
      </c>
      <c r="D233" s="105" t="s">
        <v>576</v>
      </c>
      <c r="E233" s="105" t="s">
        <v>577</v>
      </c>
      <c r="F233" s="106" t="s">
        <v>578</v>
      </c>
      <c r="G233" s="66" t="s">
        <v>201</v>
      </c>
      <c r="H233" s="66" t="s">
        <v>202</v>
      </c>
      <c r="I233" s="66"/>
      <c r="J233" s="66" t="s">
        <v>39</v>
      </c>
      <c r="K233" s="66" t="s">
        <v>39</v>
      </c>
      <c r="L233" s="66" t="s">
        <v>39</v>
      </c>
      <c r="M233" s="66" t="s">
        <v>37</v>
      </c>
      <c r="N233" s="66">
        <v>2021</v>
      </c>
      <c r="O233" s="66" t="s">
        <v>38</v>
      </c>
      <c r="P233" s="88" t="s">
        <v>39</v>
      </c>
      <c r="Q233" s="69" t="s">
        <v>39</v>
      </c>
      <c r="R233" s="70">
        <v>1.782</v>
      </c>
    </row>
    <row r="234" spans="1:18" ht="52.5" customHeight="1">
      <c r="A234" s="91" t="s">
        <v>529</v>
      </c>
      <c r="B234" s="66" t="s">
        <v>239</v>
      </c>
      <c r="C234" s="66" t="s">
        <v>239</v>
      </c>
      <c r="D234" s="105" t="s">
        <v>579</v>
      </c>
      <c r="E234" s="105" t="s">
        <v>580</v>
      </c>
      <c r="F234" s="106" t="s">
        <v>560</v>
      </c>
      <c r="G234" s="66" t="s">
        <v>201</v>
      </c>
      <c r="H234" s="66" t="s">
        <v>202</v>
      </c>
      <c r="I234" s="66"/>
      <c r="J234" s="66" t="s">
        <v>39</v>
      </c>
      <c r="K234" s="66" t="s">
        <v>39</v>
      </c>
      <c r="L234" s="66" t="s">
        <v>39</v>
      </c>
      <c r="M234" s="66" t="s">
        <v>37</v>
      </c>
      <c r="N234" s="66">
        <v>2021</v>
      </c>
      <c r="O234" s="66" t="s">
        <v>38</v>
      </c>
      <c r="P234" s="88" t="s">
        <v>39</v>
      </c>
      <c r="Q234" s="69" t="s">
        <v>39</v>
      </c>
      <c r="R234" s="70">
        <v>1.171</v>
      </c>
    </row>
    <row r="235" spans="1:18" ht="60.75" customHeight="1">
      <c r="A235" s="91" t="s">
        <v>529</v>
      </c>
      <c r="B235" s="66" t="s">
        <v>239</v>
      </c>
      <c r="C235" s="66" t="s">
        <v>239</v>
      </c>
      <c r="D235" s="105" t="s">
        <v>581</v>
      </c>
      <c r="E235" s="105" t="s">
        <v>582</v>
      </c>
      <c r="F235" s="106" t="s">
        <v>583</v>
      </c>
      <c r="G235" s="66" t="s">
        <v>201</v>
      </c>
      <c r="H235" s="66" t="s">
        <v>202</v>
      </c>
      <c r="I235" s="66"/>
      <c r="J235" s="66" t="s">
        <v>39</v>
      </c>
      <c r="K235" s="66" t="s">
        <v>39</v>
      </c>
      <c r="L235" s="66" t="s">
        <v>39</v>
      </c>
      <c r="M235" s="66" t="s">
        <v>37</v>
      </c>
      <c r="N235" s="66">
        <v>2021</v>
      </c>
      <c r="O235" s="66" t="s">
        <v>38</v>
      </c>
      <c r="P235" s="88" t="s">
        <v>39</v>
      </c>
      <c r="Q235" s="69" t="s">
        <v>39</v>
      </c>
      <c r="R235" s="70">
        <v>1.135</v>
      </c>
    </row>
    <row r="236" spans="1:18" ht="66.75" customHeight="1">
      <c r="A236" s="91" t="s">
        <v>521</v>
      </c>
      <c r="B236" s="66" t="s">
        <v>239</v>
      </c>
      <c r="C236" s="66" t="s">
        <v>239</v>
      </c>
      <c r="D236" s="105" t="s">
        <v>584</v>
      </c>
      <c r="E236" s="105" t="s">
        <v>585</v>
      </c>
      <c r="F236" s="106" t="s">
        <v>586</v>
      </c>
      <c r="G236" s="66" t="s">
        <v>201</v>
      </c>
      <c r="H236" s="66" t="s">
        <v>202</v>
      </c>
      <c r="I236" s="66"/>
      <c r="J236" s="66" t="s">
        <v>39</v>
      </c>
      <c r="K236" s="66" t="s">
        <v>39</v>
      </c>
      <c r="L236" s="66" t="s">
        <v>39</v>
      </c>
      <c r="M236" s="66" t="s">
        <v>37</v>
      </c>
      <c r="N236" s="66">
        <v>2021</v>
      </c>
      <c r="O236" s="66" t="s">
        <v>38</v>
      </c>
      <c r="P236" s="88" t="s">
        <v>39</v>
      </c>
      <c r="Q236" s="69" t="s">
        <v>39</v>
      </c>
      <c r="R236" s="70">
        <v>1.747</v>
      </c>
    </row>
    <row r="237" spans="1:18" ht="61.5" customHeight="1">
      <c r="A237" s="91" t="s">
        <v>525</v>
      </c>
      <c r="B237" s="66" t="s">
        <v>239</v>
      </c>
      <c r="C237" s="66" t="s">
        <v>239</v>
      </c>
      <c r="D237" s="105" t="s">
        <v>587</v>
      </c>
      <c r="E237" s="105" t="s">
        <v>588</v>
      </c>
      <c r="F237" s="106" t="s">
        <v>568</v>
      </c>
      <c r="G237" s="66" t="s">
        <v>201</v>
      </c>
      <c r="H237" s="66" t="s">
        <v>202</v>
      </c>
      <c r="I237" s="66"/>
      <c r="J237" s="66" t="s">
        <v>39</v>
      </c>
      <c r="K237" s="66" t="s">
        <v>39</v>
      </c>
      <c r="L237" s="66" t="s">
        <v>39</v>
      </c>
      <c r="M237" s="66" t="s">
        <v>37</v>
      </c>
      <c r="N237" s="66">
        <v>2021</v>
      </c>
      <c r="O237" s="66" t="s">
        <v>38</v>
      </c>
      <c r="P237" s="88" t="s">
        <v>39</v>
      </c>
      <c r="Q237" s="69" t="s">
        <v>39</v>
      </c>
      <c r="R237" s="70">
        <v>1.058</v>
      </c>
    </row>
    <row r="238" spans="1:18" ht="63.75" customHeight="1">
      <c r="A238" s="91" t="s">
        <v>521</v>
      </c>
      <c r="B238" s="66" t="s">
        <v>239</v>
      </c>
      <c r="C238" s="66" t="s">
        <v>239</v>
      </c>
      <c r="D238" s="105" t="s">
        <v>589</v>
      </c>
      <c r="E238" s="105" t="s">
        <v>590</v>
      </c>
      <c r="F238" s="106" t="s">
        <v>591</v>
      </c>
      <c r="G238" s="66" t="s">
        <v>201</v>
      </c>
      <c r="H238" s="66" t="s">
        <v>202</v>
      </c>
      <c r="I238" s="66"/>
      <c r="J238" s="66" t="s">
        <v>39</v>
      </c>
      <c r="K238" s="66" t="s">
        <v>39</v>
      </c>
      <c r="L238" s="66" t="s">
        <v>39</v>
      </c>
      <c r="M238" s="66" t="s">
        <v>37</v>
      </c>
      <c r="N238" s="66">
        <v>2021</v>
      </c>
      <c r="O238" s="66" t="s">
        <v>38</v>
      </c>
      <c r="P238" s="88" t="s">
        <v>39</v>
      </c>
      <c r="Q238" s="69" t="s">
        <v>39</v>
      </c>
      <c r="R238" s="70">
        <v>1.745</v>
      </c>
    </row>
    <row r="239" spans="1:18" ht="60" customHeight="1">
      <c r="A239" s="91" t="s">
        <v>521</v>
      </c>
      <c r="B239" s="66" t="s">
        <v>239</v>
      </c>
      <c r="C239" s="66" t="s">
        <v>239</v>
      </c>
      <c r="D239" s="105" t="s">
        <v>592</v>
      </c>
      <c r="E239" s="105" t="s">
        <v>593</v>
      </c>
      <c r="F239" s="106" t="s">
        <v>591</v>
      </c>
      <c r="G239" s="66" t="s">
        <v>201</v>
      </c>
      <c r="H239" s="66" t="s">
        <v>202</v>
      </c>
      <c r="I239" s="66"/>
      <c r="J239" s="66" t="s">
        <v>39</v>
      </c>
      <c r="K239" s="66" t="s">
        <v>39</v>
      </c>
      <c r="L239" s="66" t="s">
        <v>39</v>
      </c>
      <c r="M239" s="66" t="s">
        <v>37</v>
      </c>
      <c r="N239" s="66">
        <v>2021</v>
      </c>
      <c r="O239" s="66" t="s">
        <v>38</v>
      </c>
      <c r="P239" s="88" t="s">
        <v>39</v>
      </c>
      <c r="Q239" s="69" t="s">
        <v>39</v>
      </c>
      <c r="R239" s="70">
        <v>1.745</v>
      </c>
    </row>
    <row r="240" spans="1:18" ht="62.25" customHeight="1">
      <c r="A240" s="91" t="s">
        <v>529</v>
      </c>
      <c r="B240" s="66" t="s">
        <v>239</v>
      </c>
      <c r="C240" s="66" t="s">
        <v>239</v>
      </c>
      <c r="D240" s="105" t="s">
        <v>594</v>
      </c>
      <c r="E240" s="105" t="s">
        <v>595</v>
      </c>
      <c r="F240" s="106" t="s">
        <v>596</v>
      </c>
      <c r="G240" s="66" t="s">
        <v>201</v>
      </c>
      <c r="H240" s="66" t="s">
        <v>202</v>
      </c>
      <c r="I240" s="66"/>
      <c r="J240" s="66" t="s">
        <v>39</v>
      </c>
      <c r="K240" s="66" t="s">
        <v>39</v>
      </c>
      <c r="L240" s="66" t="s">
        <v>39</v>
      </c>
      <c r="M240" s="66" t="s">
        <v>37</v>
      </c>
      <c r="N240" s="66">
        <v>2021</v>
      </c>
      <c r="O240" s="66" t="s">
        <v>38</v>
      </c>
      <c r="P240" s="88" t="s">
        <v>39</v>
      </c>
      <c r="Q240" s="69" t="s">
        <v>39</v>
      </c>
      <c r="R240" s="70">
        <v>1.135</v>
      </c>
    </row>
    <row r="241" spans="1:18" ht="69.75" customHeight="1">
      <c r="A241" s="91" t="s">
        <v>521</v>
      </c>
      <c r="B241" s="66" t="s">
        <v>239</v>
      </c>
      <c r="C241" s="66" t="s">
        <v>239</v>
      </c>
      <c r="D241" s="105" t="s">
        <v>597</v>
      </c>
      <c r="E241" s="105" t="s">
        <v>598</v>
      </c>
      <c r="F241" s="106" t="s">
        <v>599</v>
      </c>
      <c r="G241" s="66" t="s">
        <v>201</v>
      </c>
      <c r="H241" s="66" t="s">
        <v>202</v>
      </c>
      <c r="I241" s="66"/>
      <c r="J241" s="66" t="s">
        <v>39</v>
      </c>
      <c r="K241" s="66" t="s">
        <v>39</v>
      </c>
      <c r="L241" s="66" t="s">
        <v>39</v>
      </c>
      <c r="M241" s="66" t="s">
        <v>37</v>
      </c>
      <c r="N241" s="66">
        <v>2021</v>
      </c>
      <c r="O241" s="66" t="s">
        <v>38</v>
      </c>
      <c r="P241" s="88" t="s">
        <v>39</v>
      </c>
      <c r="Q241" s="69" t="s">
        <v>39</v>
      </c>
      <c r="R241" s="70">
        <v>1.755</v>
      </c>
    </row>
    <row r="242" spans="1:18" ht="69.75" customHeight="1">
      <c r="A242" s="91" t="s">
        <v>521</v>
      </c>
      <c r="B242" s="66" t="s">
        <v>239</v>
      </c>
      <c r="C242" s="66" t="s">
        <v>239</v>
      </c>
      <c r="D242" s="105" t="s">
        <v>600</v>
      </c>
      <c r="E242" s="105" t="s">
        <v>601</v>
      </c>
      <c r="F242" s="106" t="s">
        <v>602</v>
      </c>
      <c r="G242" s="66" t="s">
        <v>201</v>
      </c>
      <c r="H242" s="66" t="s">
        <v>202</v>
      </c>
      <c r="I242" s="66"/>
      <c r="J242" s="66" t="s">
        <v>39</v>
      </c>
      <c r="K242" s="66" t="s">
        <v>39</v>
      </c>
      <c r="L242" s="66" t="s">
        <v>39</v>
      </c>
      <c r="M242" s="66" t="s">
        <v>37</v>
      </c>
      <c r="N242" s="66">
        <v>2021</v>
      </c>
      <c r="O242" s="66" t="s">
        <v>38</v>
      </c>
      <c r="P242" s="88" t="s">
        <v>39</v>
      </c>
      <c r="Q242" s="69" t="s">
        <v>39</v>
      </c>
      <c r="R242" s="70">
        <v>1.755</v>
      </c>
    </row>
    <row r="243" spans="1:18" ht="78" customHeight="1">
      <c r="A243" s="91" t="s">
        <v>521</v>
      </c>
      <c r="B243" s="66" t="s">
        <v>239</v>
      </c>
      <c r="C243" s="66" t="s">
        <v>239</v>
      </c>
      <c r="D243" s="105" t="s">
        <v>603</v>
      </c>
      <c r="E243" s="105" t="s">
        <v>604</v>
      </c>
      <c r="F243" s="106" t="s">
        <v>605</v>
      </c>
      <c r="G243" s="66" t="s">
        <v>201</v>
      </c>
      <c r="H243" s="66" t="s">
        <v>202</v>
      </c>
      <c r="I243" s="66"/>
      <c r="J243" s="66" t="s">
        <v>39</v>
      </c>
      <c r="K243" s="66" t="s">
        <v>39</v>
      </c>
      <c r="L243" s="66" t="s">
        <v>39</v>
      </c>
      <c r="M243" s="66" t="s">
        <v>37</v>
      </c>
      <c r="N243" s="66">
        <v>2021</v>
      </c>
      <c r="O243" s="66" t="s">
        <v>38</v>
      </c>
      <c r="P243" s="88" t="s">
        <v>39</v>
      </c>
      <c r="Q243" s="69" t="s">
        <v>39</v>
      </c>
      <c r="R243" s="70">
        <v>1.734</v>
      </c>
    </row>
    <row r="244" spans="1:18" ht="66" customHeight="1">
      <c r="A244" s="91" t="s">
        <v>521</v>
      </c>
      <c r="B244" s="66" t="s">
        <v>239</v>
      </c>
      <c r="C244" s="66" t="s">
        <v>239</v>
      </c>
      <c r="D244" s="105" t="s">
        <v>606</v>
      </c>
      <c r="E244" s="105" t="s">
        <v>607</v>
      </c>
      <c r="F244" s="106" t="s">
        <v>608</v>
      </c>
      <c r="G244" s="66" t="s">
        <v>201</v>
      </c>
      <c r="H244" s="66" t="s">
        <v>202</v>
      </c>
      <c r="I244" s="66"/>
      <c r="J244" s="66" t="s">
        <v>39</v>
      </c>
      <c r="K244" s="66" t="s">
        <v>39</v>
      </c>
      <c r="L244" s="66" t="s">
        <v>39</v>
      </c>
      <c r="M244" s="66" t="s">
        <v>37</v>
      </c>
      <c r="N244" s="66">
        <v>2021</v>
      </c>
      <c r="O244" s="66" t="s">
        <v>38</v>
      </c>
      <c r="P244" s="88" t="s">
        <v>39</v>
      </c>
      <c r="Q244" s="69" t="s">
        <v>39</v>
      </c>
      <c r="R244" s="70">
        <v>1.741</v>
      </c>
    </row>
    <row r="245" spans="1:18" ht="58.5" customHeight="1">
      <c r="A245" s="91" t="s">
        <v>529</v>
      </c>
      <c r="B245" s="66" t="s">
        <v>239</v>
      </c>
      <c r="C245" s="66" t="s">
        <v>239</v>
      </c>
      <c r="D245" s="105" t="s">
        <v>609</v>
      </c>
      <c r="E245" s="105" t="s">
        <v>610</v>
      </c>
      <c r="F245" s="106" t="s">
        <v>611</v>
      </c>
      <c r="G245" s="66" t="s">
        <v>201</v>
      </c>
      <c r="H245" s="66" t="s">
        <v>202</v>
      </c>
      <c r="I245" s="66"/>
      <c r="J245" s="66" t="s">
        <v>39</v>
      </c>
      <c r="K245" s="66" t="s">
        <v>39</v>
      </c>
      <c r="L245" s="66" t="s">
        <v>39</v>
      </c>
      <c r="M245" s="66" t="s">
        <v>37</v>
      </c>
      <c r="N245" s="66">
        <v>2021</v>
      </c>
      <c r="O245" s="66" t="s">
        <v>38</v>
      </c>
      <c r="P245" s="88" t="s">
        <v>39</v>
      </c>
      <c r="Q245" s="69" t="s">
        <v>39</v>
      </c>
      <c r="R245" s="70">
        <v>4.828</v>
      </c>
    </row>
    <row r="246" spans="1:18" ht="64.5" customHeight="1">
      <c r="A246" s="91" t="s">
        <v>313</v>
      </c>
      <c r="B246" s="66" t="s">
        <v>239</v>
      </c>
      <c r="C246" s="66" t="s">
        <v>239</v>
      </c>
      <c r="D246" s="105" t="s">
        <v>612</v>
      </c>
      <c r="E246" s="105" t="s">
        <v>613</v>
      </c>
      <c r="F246" s="106" t="s">
        <v>513</v>
      </c>
      <c r="G246" s="66" t="s">
        <v>207</v>
      </c>
      <c r="H246" s="66" t="s">
        <v>202</v>
      </c>
      <c r="I246" s="66" t="s">
        <v>208</v>
      </c>
      <c r="J246" s="66" t="s">
        <v>39</v>
      </c>
      <c r="K246" s="66" t="s">
        <v>39</v>
      </c>
      <c r="L246" s="66" t="s">
        <v>39</v>
      </c>
      <c r="M246" s="66" t="s">
        <v>37</v>
      </c>
      <c r="N246" s="66">
        <v>2021</v>
      </c>
      <c r="O246" s="66" t="s">
        <v>38</v>
      </c>
      <c r="P246" s="88" t="s">
        <v>39</v>
      </c>
      <c r="Q246" s="69" t="s">
        <v>39</v>
      </c>
      <c r="R246" s="70">
        <v>2.122</v>
      </c>
    </row>
    <row r="247" spans="1:18" ht="66" customHeight="1">
      <c r="A247" s="91" t="s">
        <v>614</v>
      </c>
      <c r="B247" s="66" t="s">
        <v>239</v>
      </c>
      <c r="C247" s="66" t="s">
        <v>239</v>
      </c>
      <c r="D247" s="105" t="s">
        <v>615</v>
      </c>
      <c r="E247" s="105" t="s">
        <v>616</v>
      </c>
      <c r="F247" s="106" t="s">
        <v>617</v>
      </c>
      <c r="G247" s="66" t="s">
        <v>201</v>
      </c>
      <c r="H247" s="66" t="s">
        <v>265</v>
      </c>
      <c r="I247" s="66"/>
      <c r="J247" s="66" t="s">
        <v>39</v>
      </c>
      <c r="K247" s="66" t="s">
        <v>39</v>
      </c>
      <c r="L247" s="66" t="s">
        <v>39</v>
      </c>
      <c r="M247" s="66" t="s">
        <v>37</v>
      </c>
      <c r="N247" s="66">
        <v>2021</v>
      </c>
      <c r="O247" s="66" t="s">
        <v>38</v>
      </c>
      <c r="P247" s="88" t="s">
        <v>39</v>
      </c>
      <c r="Q247" s="69" t="s">
        <v>39</v>
      </c>
      <c r="R247" s="70">
        <v>1.742</v>
      </c>
    </row>
    <row r="248" spans="1:18" ht="66" customHeight="1">
      <c r="A248" s="91" t="s">
        <v>529</v>
      </c>
      <c r="B248" s="66" t="s">
        <v>239</v>
      </c>
      <c r="C248" s="66" t="s">
        <v>239</v>
      </c>
      <c r="D248" s="105" t="s">
        <v>618</v>
      </c>
      <c r="E248" s="105" t="s">
        <v>619</v>
      </c>
      <c r="F248" s="106" t="s">
        <v>620</v>
      </c>
      <c r="G248" s="66" t="s">
        <v>201</v>
      </c>
      <c r="H248" s="66" t="s">
        <v>202</v>
      </c>
      <c r="I248" s="66"/>
      <c r="J248" s="66" t="s">
        <v>39</v>
      </c>
      <c r="K248" s="66" t="s">
        <v>39</v>
      </c>
      <c r="L248" s="66" t="s">
        <v>39</v>
      </c>
      <c r="M248" s="66" t="s">
        <v>37</v>
      </c>
      <c r="N248" s="66">
        <v>2021</v>
      </c>
      <c r="O248" s="66" t="s">
        <v>38</v>
      </c>
      <c r="P248" s="88" t="s">
        <v>39</v>
      </c>
      <c r="Q248" s="69" t="s">
        <v>39</v>
      </c>
      <c r="R248" s="70">
        <v>1.164</v>
      </c>
    </row>
    <row r="249" spans="1:18" ht="66" customHeight="1">
      <c r="A249" s="91" t="s">
        <v>521</v>
      </c>
      <c r="B249" s="66" t="s">
        <v>239</v>
      </c>
      <c r="C249" s="66" t="s">
        <v>239</v>
      </c>
      <c r="D249" s="105" t="s">
        <v>621</v>
      </c>
      <c r="E249" s="105" t="s">
        <v>622</v>
      </c>
      <c r="F249" s="106" t="s">
        <v>623</v>
      </c>
      <c r="G249" s="66" t="s">
        <v>201</v>
      </c>
      <c r="H249" s="66" t="s">
        <v>202</v>
      </c>
      <c r="I249" s="66"/>
      <c r="J249" s="66" t="s">
        <v>39</v>
      </c>
      <c r="K249" s="66" t="s">
        <v>39</v>
      </c>
      <c r="L249" s="66" t="s">
        <v>39</v>
      </c>
      <c r="M249" s="66" t="s">
        <v>37</v>
      </c>
      <c r="N249" s="66">
        <v>2021</v>
      </c>
      <c r="O249" s="66" t="s">
        <v>38</v>
      </c>
      <c r="P249" s="88" t="s">
        <v>39</v>
      </c>
      <c r="Q249" s="69" t="s">
        <v>39</v>
      </c>
      <c r="R249" s="70">
        <v>1.78</v>
      </c>
    </row>
    <row r="250" spans="1:18" ht="66" customHeight="1">
      <c r="A250" s="91" t="s">
        <v>521</v>
      </c>
      <c r="B250" s="66" t="s">
        <v>239</v>
      </c>
      <c r="C250" s="66" t="s">
        <v>239</v>
      </c>
      <c r="D250" s="105" t="s">
        <v>624</v>
      </c>
      <c r="E250" s="105" t="s">
        <v>625</v>
      </c>
      <c r="F250" s="106" t="s">
        <v>626</v>
      </c>
      <c r="G250" s="66" t="s">
        <v>201</v>
      </c>
      <c r="H250" s="66" t="s">
        <v>202</v>
      </c>
      <c r="I250" s="66"/>
      <c r="J250" s="66" t="s">
        <v>39</v>
      </c>
      <c r="K250" s="66" t="s">
        <v>39</v>
      </c>
      <c r="L250" s="66" t="s">
        <v>39</v>
      </c>
      <c r="M250" s="66" t="s">
        <v>37</v>
      </c>
      <c r="N250" s="66">
        <v>2021</v>
      </c>
      <c r="O250" s="66" t="s">
        <v>38</v>
      </c>
      <c r="P250" s="88" t="s">
        <v>39</v>
      </c>
      <c r="Q250" s="69" t="s">
        <v>39</v>
      </c>
      <c r="R250" s="70">
        <v>1.78</v>
      </c>
    </row>
    <row r="251" spans="1:18" ht="66" customHeight="1">
      <c r="A251" s="91" t="s">
        <v>521</v>
      </c>
      <c r="B251" s="66" t="s">
        <v>239</v>
      </c>
      <c r="C251" s="66" t="s">
        <v>239</v>
      </c>
      <c r="D251" s="105" t="s">
        <v>627</v>
      </c>
      <c r="E251" s="105" t="s">
        <v>628</v>
      </c>
      <c r="F251" s="106" t="s">
        <v>629</v>
      </c>
      <c r="G251" s="66" t="s">
        <v>201</v>
      </c>
      <c r="H251" s="66" t="s">
        <v>202</v>
      </c>
      <c r="I251" s="66"/>
      <c r="J251" s="66" t="s">
        <v>39</v>
      </c>
      <c r="K251" s="66" t="s">
        <v>39</v>
      </c>
      <c r="L251" s="66" t="s">
        <v>39</v>
      </c>
      <c r="M251" s="66" t="s">
        <v>37</v>
      </c>
      <c r="N251" s="66">
        <v>2021</v>
      </c>
      <c r="O251" s="66" t="s">
        <v>38</v>
      </c>
      <c r="P251" s="88" t="s">
        <v>39</v>
      </c>
      <c r="Q251" s="69" t="s">
        <v>39</v>
      </c>
      <c r="R251" s="70">
        <v>1.781</v>
      </c>
    </row>
    <row r="252" spans="1:18" ht="78" customHeight="1">
      <c r="A252" s="91" t="s">
        <v>521</v>
      </c>
      <c r="B252" s="66" t="s">
        <v>239</v>
      </c>
      <c r="C252" s="66" t="s">
        <v>239</v>
      </c>
      <c r="D252" s="105" t="s">
        <v>630</v>
      </c>
      <c r="E252" s="105" t="s">
        <v>631</v>
      </c>
      <c r="F252" s="106" t="s">
        <v>632</v>
      </c>
      <c r="G252" s="66" t="s">
        <v>201</v>
      </c>
      <c r="H252" s="66" t="s">
        <v>202</v>
      </c>
      <c r="I252" s="66"/>
      <c r="J252" s="66" t="s">
        <v>39</v>
      </c>
      <c r="K252" s="66" t="s">
        <v>39</v>
      </c>
      <c r="L252" s="66" t="s">
        <v>39</v>
      </c>
      <c r="M252" s="66" t="s">
        <v>37</v>
      </c>
      <c r="N252" s="66">
        <v>2021</v>
      </c>
      <c r="O252" s="66" t="s">
        <v>38</v>
      </c>
      <c r="P252" s="88" t="s">
        <v>39</v>
      </c>
      <c r="Q252" s="69" t="s">
        <v>39</v>
      </c>
      <c r="R252" s="70">
        <v>1.781</v>
      </c>
    </row>
    <row r="253" spans="1:18" ht="70.5" customHeight="1">
      <c r="A253" s="91" t="s">
        <v>529</v>
      </c>
      <c r="B253" s="66" t="s">
        <v>239</v>
      </c>
      <c r="C253" s="66" t="s">
        <v>239</v>
      </c>
      <c r="D253" s="105" t="s">
        <v>633</v>
      </c>
      <c r="E253" s="105" t="s">
        <v>634</v>
      </c>
      <c r="F253" s="106" t="s">
        <v>635</v>
      </c>
      <c r="G253" s="66" t="s">
        <v>201</v>
      </c>
      <c r="H253" s="66" t="s">
        <v>202</v>
      </c>
      <c r="I253" s="66"/>
      <c r="J253" s="66" t="s">
        <v>39</v>
      </c>
      <c r="K253" s="66" t="s">
        <v>39</v>
      </c>
      <c r="L253" s="66" t="s">
        <v>39</v>
      </c>
      <c r="M253" s="66" t="s">
        <v>37</v>
      </c>
      <c r="N253" s="66">
        <v>2021</v>
      </c>
      <c r="O253" s="66" t="s">
        <v>38</v>
      </c>
      <c r="P253" s="88" t="s">
        <v>39</v>
      </c>
      <c r="Q253" s="69" t="s">
        <v>39</v>
      </c>
      <c r="R253" s="70">
        <v>1.164</v>
      </c>
    </row>
    <row r="254" spans="1:18" ht="70.5" customHeight="1">
      <c r="A254" s="91" t="s">
        <v>521</v>
      </c>
      <c r="B254" s="66" t="s">
        <v>239</v>
      </c>
      <c r="C254" s="66" t="s">
        <v>239</v>
      </c>
      <c r="D254" s="105" t="s">
        <v>636</v>
      </c>
      <c r="E254" s="105" t="s">
        <v>637</v>
      </c>
      <c r="F254" s="106" t="s">
        <v>638</v>
      </c>
      <c r="G254" s="66" t="s">
        <v>201</v>
      </c>
      <c r="H254" s="66" t="s">
        <v>202</v>
      </c>
      <c r="I254" s="66"/>
      <c r="J254" s="66" t="s">
        <v>39</v>
      </c>
      <c r="K254" s="66" t="s">
        <v>39</v>
      </c>
      <c r="L254" s="66" t="s">
        <v>39</v>
      </c>
      <c r="M254" s="66" t="s">
        <v>37</v>
      </c>
      <c r="N254" s="66">
        <v>2021</v>
      </c>
      <c r="O254" s="66" t="s">
        <v>38</v>
      </c>
      <c r="P254" s="88" t="s">
        <v>39</v>
      </c>
      <c r="Q254" s="69" t="s">
        <v>39</v>
      </c>
      <c r="R254" s="70">
        <v>1.792</v>
      </c>
    </row>
    <row r="255" spans="1:18" ht="71.25" customHeight="1">
      <c r="A255" s="91" t="s">
        <v>521</v>
      </c>
      <c r="B255" s="66" t="s">
        <v>239</v>
      </c>
      <c r="C255" s="66" t="s">
        <v>239</v>
      </c>
      <c r="D255" s="105" t="s">
        <v>639</v>
      </c>
      <c r="E255" s="105" t="s">
        <v>640</v>
      </c>
      <c r="F255" s="106" t="s">
        <v>641</v>
      </c>
      <c r="G255" s="66" t="s">
        <v>201</v>
      </c>
      <c r="H255" s="66" t="s">
        <v>202</v>
      </c>
      <c r="I255" s="66"/>
      <c r="J255" s="66" t="s">
        <v>39</v>
      </c>
      <c r="K255" s="66" t="s">
        <v>39</v>
      </c>
      <c r="L255" s="66" t="s">
        <v>39</v>
      </c>
      <c r="M255" s="66" t="s">
        <v>37</v>
      </c>
      <c r="N255" s="66">
        <v>2021</v>
      </c>
      <c r="O255" s="66" t="s">
        <v>38</v>
      </c>
      <c r="P255" s="88" t="s">
        <v>39</v>
      </c>
      <c r="Q255" s="69" t="s">
        <v>39</v>
      </c>
      <c r="R255" s="70">
        <v>1.784</v>
      </c>
    </row>
    <row r="256" spans="1:18" ht="69.75" customHeight="1">
      <c r="A256" s="91" t="s">
        <v>517</v>
      </c>
      <c r="B256" s="66" t="s">
        <v>239</v>
      </c>
      <c r="C256" s="66" t="s">
        <v>239</v>
      </c>
      <c r="D256" s="105" t="s">
        <v>642</v>
      </c>
      <c r="E256" s="105" t="s">
        <v>643</v>
      </c>
      <c r="F256" s="106" t="s">
        <v>644</v>
      </c>
      <c r="G256" s="66" t="s">
        <v>207</v>
      </c>
      <c r="H256" s="66" t="s">
        <v>202</v>
      </c>
      <c r="I256" s="66" t="s">
        <v>208</v>
      </c>
      <c r="J256" s="66" t="s">
        <v>39</v>
      </c>
      <c r="K256" s="66" t="s">
        <v>39</v>
      </c>
      <c r="L256" s="66" t="s">
        <v>39</v>
      </c>
      <c r="M256" s="66" t="s">
        <v>37</v>
      </c>
      <c r="N256" s="66">
        <v>2021</v>
      </c>
      <c r="O256" s="66" t="s">
        <v>38</v>
      </c>
      <c r="P256" s="88" t="s">
        <v>39</v>
      </c>
      <c r="Q256" s="69" t="s">
        <v>39</v>
      </c>
      <c r="R256" s="70">
        <v>3.431</v>
      </c>
    </row>
    <row r="257" spans="1:18" ht="60" customHeight="1">
      <c r="A257" s="91" t="s">
        <v>645</v>
      </c>
      <c r="B257" s="66" t="s">
        <v>239</v>
      </c>
      <c r="C257" s="66" t="s">
        <v>239</v>
      </c>
      <c r="D257" s="105" t="s">
        <v>552</v>
      </c>
      <c r="E257" s="105" t="s">
        <v>646</v>
      </c>
      <c r="F257" s="106" t="s">
        <v>608</v>
      </c>
      <c r="G257" s="66" t="s">
        <v>207</v>
      </c>
      <c r="H257" s="66" t="s">
        <v>265</v>
      </c>
      <c r="I257" s="66" t="s">
        <v>266</v>
      </c>
      <c r="J257" s="66" t="s">
        <v>39</v>
      </c>
      <c r="K257" s="66" t="s">
        <v>39</v>
      </c>
      <c r="L257" s="66" t="s">
        <v>39</v>
      </c>
      <c r="M257" s="66" t="s">
        <v>37</v>
      </c>
      <c r="N257" s="66">
        <v>2021</v>
      </c>
      <c r="O257" s="66" t="s">
        <v>38</v>
      </c>
      <c r="P257" s="88" t="s">
        <v>39</v>
      </c>
      <c r="Q257" s="69" t="s">
        <v>39</v>
      </c>
      <c r="R257" s="70">
        <v>4.968</v>
      </c>
    </row>
    <row r="258" spans="1:18" ht="65.25" customHeight="1">
      <c r="A258" s="91" t="s">
        <v>614</v>
      </c>
      <c r="B258" s="66" t="s">
        <v>239</v>
      </c>
      <c r="C258" s="66" t="s">
        <v>239</v>
      </c>
      <c r="D258" s="105" t="s">
        <v>615</v>
      </c>
      <c r="E258" s="105" t="s">
        <v>647</v>
      </c>
      <c r="F258" s="106" t="s">
        <v>648</v>
      </c>
      <c r="G258" s="66" t="s">
        <v>201</v>
      </c>
      <c r="H258" s="66" t="s">
        <v>265</v>
      </c>
      <c r="I258" s="66"/>
      <c r="J258" s="66" t="s">
        <v>39</v>
      </c>
      <c r="K258" s="66" t="s">
        <v>39</v>
      </c>
      <c r="L258" s="66" t="s">
        <v>39</v>
      </c>
      <c r="M258" s="66" t="s">
        <v>37</v>
      </c>
      <c r="N258" s="66">
        <v>2021</v>
      </c>
      <c r="O258" s="66" t="s">
        <v>38</v>
      </c>
      <c r="P258" s="88" t="s">
        <v>39</v>
      </c>
      <c r="Q258" s="69" t="s">
        <v>39</v>
      </c>
      <c r="R258" s="70">
        <v>1.485</v>
      </c>
    </row>
    <row r="259" spans="1:18" ht="63.75" customHeight="1">
      <c r="A259" s="91" t="s">
        <v>529</v>
      </c>
      <c r="B259" s="66" t="s">
        <v>239</v>
      </c>
      <c r="C259" s="66" t="s">
        <v>239</v>
      </c>
      <c r="D259" s="105" t="s">
        <v>649</v>
      </c>
      <c r="E259" s="105" t="s">
        <v>650</v>
      </c>
      <c r="F259" s="106" t="s">
        <v>635</v>
      </c>
      <c r="G259" s="66" t="s">
        <v>201</v>
      </c>
      <c r="H259" s="66" t="s">
        <v>202</v>
      </c>
      <c r="I259" s="66"/>
      <c r="J259" s="66" t="s">
        <v>39</v>
      </c>
      <c r="K259" s="66" t="s">
        <v>39</v>
      </c>
      <c r="L259" s="66" t="s">
        <v>39</v>
      </c>
      <c r="M259" s="66" t="s">
        <v>37</v>
      </c>
      <c r="N259" s="66">
        <v>2021</v>
      </c>
      <c r="O259" s="66" t="s">
        <v>38</v>
      </c>
      <c r="P259" s="88" t="s">
        <v>39</v>
      </c>
      <c r="Q259" s="69" t="s">
        <v>39</v>
      </c>
      <c r="R259" s="70">
        <v>1.178</v>
      </c>
    </row>
    <row r="260" spans="1:18" ht="61.5" customHeight="1">
      <c r="A260" s="91" t="s">
        <v>529</v>
      </c>
      <c r="B260" s="66" t="s">
        <v>239</v>
      </c>
      <c r="C260" s="66" t="s">
        <v>239</v>
      </c>
      <c r="D260" s="105" t="s">
        <v>651</v>
      </c>
      <c r="E260" s="105" t="s">
        <v>652</v>
      </c>
      <c r="F260" s="106" t="s">
        <v>653</v>
      </c>
      <c r="G260" s="66" t="s">
        <v>201</v>
      </c>
      <c r="H260" s="66" t="s">
        <v>202</v>
      </c>
      <c r="I260" s="66"/>
      <c r="J260" s="66" t="s">
        <v>39</v>
      </c>
      <c r="K260" s="66" t="s">
        <v>39</v>
      </c>
      <c r="L260" s="66" t="s">
        <v>39</v>
      </c>
      <c r="M260" s="66" t="s">
        <v>37</v>
      </c>
      <c r="N260" s="66">
        <v>2021</v>
      </c>
      <c r="O260" s="66" t="s">
        <v>38</v>
      </c>
      <c r="P260" s="88" t="s">
        <v>39</v>
      </c>
      <c r="Q260" s="69" t="s">
        <v>39</v>
      </c>
      <c r="R260" s="70">
        <v>1.178</v>
      </c>
    </row>
    <row r="261" spans="1:18" ht="66.75" customHeight="1">
      <c r="A261" s="91" t="s">
        <v>521</v>
      </c>
      <c r="B261" s="66" t="s">
        <v>239</v>
      </c>
      <c r="C261" s="66" t="s">
        <v>239</v>
      </c>
      <c r="D261" s="105" t="s">
        <v>654</v>
      </c>
      <c r="E261" s="105" t="s">
        <v>655</v>
      </c>
      <c r="F261" s="106" t="s">
        <v>656</v>
      </c>
      <c r="G261" s="66" t="s">
        <v>201</v>
      </c>
      <c r="H261" s="66" t="s">
        <v>202</v>
      </c>
      <c r="I261" s="66"/>
      <c r="J261" s="66" t="s">
        <v>39</v>
      </c>
      <c r="K261" s="66" t="s">
        <v>39</v>
      </c>
      <c r="L261" s="66" t="s">
        <v>39</v>
      </c>
      <c r="M261" s="66" t="s">
        <v>37</v>
      </c>
      <c r="N261" s="66">
        <v>2021</v>
      </c>
      <c r="O261" s="66" t="s">
        <v>38</v>
      </c>
      <c r="P261" s="88" t="s">
        <v>39</v>
      </c>
      <c r="Q261" s="69" t="s">
        <v>39</v>
      </c>
      <c r="R261" s="70">
        <v>1.78</v>
      </c>
    </row>
    <row r="262" spans="1:18" ht="69" customHeight="1">
      <c r="A262" s="91" t="s">
        <v>313</v>
      </c>
      <c r="B262" s="66" t="s">
        <v>239</v>
      </c>
      <c r="C262" s="66" t="s">
        <v>239</v>
      </c>
      <c r="D262" s="105" t="s">
        <v>657</v>
      </c>
      <c r="E262" s="105" t="s">
        <v>658</v>
      </c>
      <c r="F262" s="106" t="s">
        <v>659</v>
      </c>
      <c r="G262" s="66" t="s">
        <v>207</v>
      </c>
      <c r="H262" s="66" t="s">
        <v>202</v>
      </c>
      <c r="I262" s="66" t="s">
        <v>208</v>
      </c>
      <c r="J262" s="66" t="s">
        <v>39</v>
      </c>
      <c r="K262" s="66" t="s">
        <v>39</v>
      </c>
      <c r="L262" s="66" t="s">
        <v>39</v>
      </c>
      <c r="M262" s="66" t="s">
        <v>37</v>
      </c>
      <c r="N262" s="66">
        <v>2021</v>
      </c>
      <c r="O262" s="66" t="s">
        <v>38</v>
      </c>
      <c r="P262" s="88" t="s">
        <v>39</v>
      </c>
      <c r="Q262" s="69" t="s">
        <v>39</v>
      </c>
      <c r="R262" s="70">
        <v>1.921</v>
      </c>
    </row>
    <row r="263" spans="1:18" ht="70.5" customHeight="1">
      <c r="A263" s="91" t="s">
        <v>521</v>
      </c>
      <c r="B263" s="66" t="s">
        <v>239</v>
      </c>
      <c r="C263" s="66" t="s">
        <v>239</v>
      </c>
      <c r="D263" s="105" t="s">
        <v>660</v>
      </c>
      <c r="E263" s="105" t="s">
        <v>661</v>
      </c>
      <c r="F263" s="106" t="s">
        <v>662</v>
      </c>
      <c r="G263" s="66" t="s">
        <v>201</v>
      </c>
      <c r="H263" s="66" t="s">
        <v>202</v>
      </c>
      <c r="I263" s="66"/>
      <c r="J263" s="66" t="s">
        <v>39</v>
      </c>
      <c r="K263" s="66" t="s">
        <v>39</v>
      </c>
      <c r="L263" s="66" t="s">
        <v>39</v>
      </c>
      <c r="M263" s="66" t="s">
        <v>37</v>
      </c>
      <c r="N263" s="66">
        <v>2021</v>
      </c>
      <c r="O263" s="66" t="s">
        <v>38</v>
      </c>
      <c r="P263" s="88" t="s">
        <v>39</v>
      </c>
      <c r="Q263" s="69" t="s">
        <v>39</v>
      </c>
      <c r="R263" s="70">
        <v>1.743</v>
      </c>
    </row>
    <row r="264" spans="1:18" ht="67.5" customHeight="1">
      <c r="A264" s="91" t="s">
        <v>521</v>
      </c>
      <c r="B264" s="66" t="s">
        <v>239</v>
      </c>
      <c r="C264" s="66" t="s">
        <v>239</v>
      </c>
      <c r="D264" s="105" t="s">
        <v>663</v>
      </c>
      <c r="E264" s="105" t="s">
        <v>664</v>
      </c>
      <c r="F264" s="106" t="s">
        <v>665</v>
      </c>
      <c r="G264" s="66" t="s">
        <v>201</v>
      </c>
      <c r="H264" s="66" t="s">
        <v>202</v>
      </c>
      <c r="I264" s="66"/>
      <c r="J264" s="66" t="s">
        <v>39</v>
      </c>
      <c r="K264" s="66" t="s">
        <v>39</v>
      </c>
      <c r="L264" s="66" t="s">
        <v>39</v>
      </c>
      <c r="M264" s="66" t="s">
        <v>37</v>
      </c>
      <c r="N264" s="66">
        <v>2021</v>
      </c>
      <c r="O264" s="66" t="s">
        <v>38</v>
      </c>
      <c r="P264" s="88" t="s">
        <v>39</v>
      </c>
      <c r="Q264" s="69" t="s">
        <v>39</v>
      </c>
      <c r="R264" s="70">
        <v>1.744</v>
      </c>
    </row>
    <row r="265" spans="1:18" ht="78" customHeight="1">
      <c r="A265" s="91" t="s">
        <v>529</v>
      </c>
      <c r="B265" s="66" t="s">
        <v>239</v>
      </c>
      <c r="C265" s="66" t="s">
        <v>239</v>
      </c>
      <c r="D265" s="105" t="s">
        <v>666</v>
      </c>
      <c r="E265" s="121" t="s">
        <v>1280</v>
      </c>
      <c r="F265" s="106" t="s">
        <v>626</v>
      </c>
      <c r="G265" s="66" t="s">
        <v>201</v>
      </c>
      <c r="H265" s="66" t="s">
        <v>202</v>
      </c>
      <c r="I265" s="66"/>
      <c r="J265" s="66" t="s">
        <v>39</v>
      </c>
      <c r="K265" s="66" t="s">
        <v>39</v>
      </c>
      <c r="L265" s="66" t="s">
        <v>39</v>
      </c>
      <c r="M265" s="66" t="s">
        <v>37</v>
      </c>
      <c r="N265" s="66">
        <v>2021</v>
      </c>
      <c r="O265" s="66" t="s">
        <v>38</v>
      </c>
      <c r="P265" s="88" t="s">
        <v>39</v>
      </c>
      <c r="Q265" s="69" t="s">
        <v>39</v>
      </c>
      <c r="R265" s="70">
        <v>0.873</v>
      </c>
    </row>
    <row r="266" spans="1:18" ht="89.25" customHeight="1">
      <c r="A266" s="91" t="s">
        <v>529</v>
      </c>
      <c r="B266" s="66" t="s">
        <v>239</v>
      </c>
      <c r="C266" s="66" t="s">
        <v>239</v>
      </c>
      <c r="D266" s="105" t="s">
        <v>667</v>
      </c>
      <c r="E266" s="105" t="s">
        <v>668</v>
      </c>
      <c r="F266" s="106" t="s">
        <v>669</v>
      </c>
      <c r="G266" s="66" t="s">
        <v>201</v>
      </c>
      <c r="H266" s="66" t="s">
        <v>202</v>
      </c>
      <c r="I266" s="66"/>
      <c r="J266" s="66" t="s">
        <v>39</v>
      </c>
      <c r="K266" s="66" t="s">
        <v>39</v>
      </c>
      <c r="L266" s="66" t="s">
        <v>39</v>
      </c>
      <c r="M266" s="66" t="s">
        <v>37</v>
      </c>
      <c r="N266" s="66">
        <v>2021</v>
      </c>
      <c r="O266" s="66" t="s">
        <v>38</v>
      </c>
      <c r="P266" s="88" t="s">
        <v>39</v>
      </c>
      <c r="Q266" s="69" t="s">
        <v>39</v>
      </c>
      <c r="R266" s="70">
        <v>0.873</v>
      </c>
    </row>
    <row r="267" spans="1:18" ht="71.25" customHeight="1">
      <c r="A267" s="91" t="s">
        <v>670</v>
      </c>
      <c r="B267" s="66" t="s">
        <v>239</v>
      </c>
      <c r="C267" s="66" t="s">
        <v>239</v>
      </c>
      <c r="D267" s="105" t="s">
        <v>57</v>
      </c>
      <c r="E267" s="105" t="s">
        <v>671</v>
      </c>
      <c r="F267" s="106" t="s">
        <v>672</v>
      </c>
      <c r="G267" s="66" t="s">
        <v>201</v>
      </c>
      <c r="H267" s="66" t="s">
        <v>202</v>
      </c>
      <c r="I267" s="66"/>
      <c r="J267" s="66" t="s">
        <v>39</v>
      </c>
      <c r="K267" s="66" t="s">
        <v>39</v>
      </c>
      <c r="L267" s="66" t="s">
        <v>39</v>
      </c>
      <c r="M267" s="66" t="s">
        <v>37</v>
      </c>
      <c r="N267" s="66">
        <v>2021</v>
      </c>
      <c r="O267" s="66" t="s">
        <v>38</v>
      </c>
      <c r="P267" s="88" t="s">
        <v>39</v>
      </c>
      <c r="Q267" s="69" t="s">
        <v>39</v>
      </c>
      <c r="R267" s="70">
        <v>1.14</v>
      </c>
    </row>
    <row r="268" spans="1:18" ht="60" customHeight="1">
      <c r="A268" s="91" t="s">
        <v>521</v>
      </c>
      <c r="B268" s="66" t="s">
        <v>239</v>
      </c>
      <c r="C268" s="66" t="s">
        <v>239</v>
      </c>
      <c r="D268" s="105" t="s">
        <v>673</v>
      </c>
      <c r="E268" s="105" t="s">
        <v>674</v>
      </c>
      <c r="F268" s="106" t="s">
        <v>675</v>
      </c>
      <c r="G268" s="66" t="s">
        <v>201</v>
      </c>
      <c r="H268" s="66" t="s">
        <v>202</v>
      </c>
      <c r="I268" s="66"/>
      <c r="J268" s="66" t="s">
        <v>39</v>
      </c>
      <c r="K268" s="66" t="s">
        <v>39</v>
      </c>
      <c r="L268" s="66" t="s">
        <v>39</v>
      </c>
      <c r="M268" s="66" t="s">
        <v>37</v>
      </c>
      <c r="N268" s="66">
        <v>2021</v>
      </c>
      <c r="O268" s="66" t="s">
        <v>38</v>
      </c>
      <c r="P268" s="88" t="s">
        <v>39</v>
      </c>
      <c r="Q268" s="69" t="s">
        <v>39</v>
      </c>
      <c r="R268" s="70">
        <v>1.793</v>
      </c>
    </row>
    <row r="269" spans="1:18" ht="64.5" customHeight="1">
      <c r="A269" s="91" t="s">
        <v>521</v>
      </c>
      <c r="B269" s="66" t="s">
        <v>239</v>
      </c>
      <c r="C269" s="66" t="s">
        <v>239</v>
      </c>
      <c r="D269" s="105" t="s">
        <v>676</v>
      </c>
      <c r="E269" s="105" t="s">
        <v>677</v>
      </c>
      <c r="F269" s="106" t="s">
        <v>678</v>
      </c>
      <c r="G269" s="66" t="s">
        <v>201</v>
      </c>
      <c r="H269" s="66" t="s">
        <v>202</v>
      </c>
      <c r="I269" s="66"/>
      <c r="J269" s="66" t="s">
        <v>39</v>
      </c>
      <c r="K269" s="66" t="s">
        <v>39</v>
      </c>
      <c r="L269" s="66" t="s">
        <v>39</v>
      </c>
      <c r="M269" s="66" t="s">
        <v>37</v>
      </c>
      <c r="N269" s="66">
        <v>2021</v>
      </c>
      <c r="O269" s="66" t="s">
        <v>38</v>
      </c>
      <c r="P269" s="88" t="s">
        <v>39</v>
      </c>
      <c r="Q269" s="69" t="s">
        <v>39</v>
      </c>
      <c r="R269" s="70">
        <v>1.793</v>
      </c>
    </row>
    <row r="270" spans="1:18" ht="64.5" customHeight="1">
      <c r="A270" s="91" t="s">
        <v>521</v>
      </c>
      <c r="B270" s="66" t="s">
        <v>239</v>
      </c>
      <c r="C270" s="66" t="s">
        <v>239</v>
      </c>
      <c r="D270" s="105" t="s">
        <v>679</v>
      </c>
      <c r="E270" s="105" t="s">
        <v>680</v>
      </c>
      <c r="F270" s="106" t="s">
        <v>681</v>
      </c>
      <c r="G270" s="66" t="s">
        <v>201</v>
      </c>
      <c r="H270" s="66" t="s">
        <v>202</v>
      </c>
      <c r="I270" s="66"/>
      <c r="J270" s="66" t="s">
        <v>39</v>
      </c>
      <c r="K270" s="66" t="s">
        <v>39</v>
      </c>
      <c r="L270" s="66" t="s">
        <v>39</v>
      </c>
      <c r="M270" s="66" t="s">
        <v>37</v>
      </c>
      <c r="N270" s="66">
        <v>2021</v>
      </c>
      <c r="O270" s="66" t="s">
        <v>38</v>
      </c>
      <c r="P270" s="88" t="s">
        <v>39</v>
      </c>
      <c r="Q270" s="69" t="s">
        <v>39</v>
      </c>
      <c r="R270" s="70">
        <v>1.793</v>
      </c>
    </row>
    <row r="271" spans="1:18" ht="59.25" customHeight="1">
      <c r="A271" s="91" t="s">
        <v>333</v>
      </c>
      <c r="B271" s="66" t="s">
        <v>239</v>
      </c>
      <c r="C271" s="66" t="s">
        <v>239</v>
      </c>
      <c r="D271" s="105" t="s">
        <v>682</v>
      </c>
      <c r="E271" s="105" t="s">
        <v>683</v>
      </c>
      <c r="F271" s="106" t="s">
        <v>684</v>
      </c>
      <c r="G271" s="66" t="s">
        <v>207</v>
      </c>
      <c r="H271" s="66" t="s">
        <v>202</v>
      </c>
      <c r="I271" s="66" t="s">
        <v>208</v>
      </c>
      <c r="J271" s="66" t="s">
        <v>39</v>
      </c>
      <c r="K271" s="66" t="s">
        <v>39</v>
      </c>
      <c r="L271" s="66" t="s">
        <v>39</v>
      </c>
      <c r="M271" s="66" t="s">
        <v>37</v>
      </c>
      <c r="N271" s="66">
        <v>2021</v>
      </c>
      <c r="O271" s="66" t="s">
        <v>38</v>
      </c>
      <c r="P271" s="88" t="s">
        <v>39</v>
      </c>
      <c r="Q271" s="69" t="s">
        <v>39</v>
      </c>
      <c r="R271" s="70">
        <v>2.694</v>
      </c>
    </row>
    <row r="272" spans="1:18" ht="62.25" customHeight="1">
      <c r="A272" s="91" t="s">
        <v>670</v>
      </c>
      <c r="B272" s="66" t="s">
        <v>239</v>
      </c>
      <c r="C272" s="66" t="s">
        <v>239</v>
      </c>
      <c r="D272" s="105" t="s">
        <v>685</v>
      </c>
      <c r="E272" s="105" t="s">
        <v>686</v>
      </c>
      <c r="F272" s="106" t="s">
        <v>675</v>
      </c>
      <c r="G272" s="66" t="s">
        <v>201</v>
      </c>
      <c r="H272" s="66" t="s">
        <v>202</v>
      </c>
      <c r="I272" s="66"/>
      <c r="J272" s="66" t="s">
        <v>39</v>
      </c>
      <c r="K272" s="66" t="s">
        <v>39</v>
      </c>
      <c r="L272" s="66" t="s">
        <v>39</v>
      </c>
      <c r="M272" s="66" t="s">
        <v>37</v>
      </c>
      <c r="N272" s="66">
        <v>2021</v>
      </c>
      <c r="O272" s="66" t="s">
        <v>38</v>
      </c>
      <c r="P272" s="88" t="s">
        <v>39</v>
      </c>
      <c r="Q272" s="69" t="s">
        <v>39</v>
      </c>
      <c r="R272" s="70">
        <v>1.155</v>
      </c>
    </row>
    <row r="273" spans="1:18" ht="78" customHeight="1">
      <c r="A273" s="91" t="s">
        <v>670</v>
      </c>
      <c r="B273" s="66" t="s">
        <v>239</v>
      </c>
      <c r="C273" s="66" t="s">
        <v>239</v>
      </c>
      <c r="D273" s="105" t="s">
        <v>687</v>
      </c>
      <c r="E273" s="105" t="s">
        <v>688</v>
      </c>
      <c r="F273" s="106" t="s">
        <v>689</v>
      </c>
      <c r="G273" s="66" t="s">
        <v>201</v>
      </c>
      <c r="H273" s="66" t="s">
        <v>202</v>
      </c>
      <c r="I273" s="66"/>
      <c r="J273" s="66" t="s">
        <v>39</v>
      </c>
      <c r="K273" s="66" t="s">
        <v>39</v>
      </c>
      <c r="L273" s="66" t="s">
        <v>39</v>
      </c>
      <c r="M273" s="66" t="s">
        <v>37</v>
      </c>
      <c r="N273" s="66">
        <v>2021</v>
      </c>
      <c r="O273" s="66" t="s">
        <v>38</v>
      </c>
      <c r="P273" s="88" t="s">
        <v>39</v>
      </c>
      <c r="Q273" s="69" t="s">
        <v>39</v>
      </c>
      <c r="R273" s="70">
        <v>1.622</v>
      </c>
    </row>
    <row r="274" spans="1:18" ht="78" customHeight="1">
      <c r="A274" s="91" t="s">
        <v>670</v>
      </c>
      <c r="B274" s="66" t="s">
        <v>239</v>
      </c>
      <c r="C274" s="66" t="s">
        <v>239</v>
      </c>
      <c r="D274" s="105" t="s">
        <v>690</v>
      </c>
      <c r="E274" s="105" t="s">
        <v>691</v>
      </c>
      <c r="F274" s="106" t="s">
        <v>692</v>
      </c>
      <c r="G274" s="66" t="s">
        <v>201</v>
      </c>
      <c r="H274" s="66" t="s">
        <v>202</v>
      </c>
      <c r="I274" s="66"/>
      <c r="J274" s="66" t="s">
        <v>39</v>
      </c>
      <c r="K274" s="66" t="s">
        <v>39</v>
      </c>
      <c r="L274" s="66" t="s">
        <v>39</v>
      </c>
      <c r="M274" s="66" t="s">
        <v>37</v>
      </c>
      <c r="N274" s="66">
        <v>2021</v>
      </c>
      <c r="O274" s="66" t="s">
        <v>38</v>
      </c>
      <c r="P274" s="88" t="s">
        <v>39</v>
      </c>
      <c r="Q274" s="69" t="s">
        <v>39</v>
      </c>
      <c r="R274" s="70">
        <v>2.587</v>
      </c>
    </row>
    <row r="275" spans="1:18" ht="68.25" customHeight="1">
      <c r="A275" s="91" t="s">
        <v>521</v>
      </c>
      <c r="B275" s="66" t="s">
        <v>239</v>
      </c>
      <c r="C275" s="66" t="s">
        <v>239</v>
      </c>
      <c r="D275" s="105" t="s">
        <v>693</v>
      </c>
      <c r="E275" s="105" t="s">
        <v>694</v>
      </c>
      <c r="F275" s="106" t="s">
        <v>695</v>
      </c>
      <c r="G275" s="66" t="s">
        <v>201</v>
      </c>
      <c r="H275" s="66" t="s">
        <v>202</v>
      </c>
      <c r="I275" s="66"/>
      <c r="J275" s="66" t="s">
        <v>39</v>
      </c>
      <c r="K275" s="66" t="s">
        <v>39</v>
      </c>
      <c r="L275" s="66" t="s">
        <v>39</v>
      </c>
      <c r="M275" s="66" t="s">
        <v>37</v>
      </c>
      <c r="N275" s="66">
        <v>2021</v>
      </c>
      <c r="O275" s="66" t="s">
        <v>38</v>
      </c>
      <c r="P275" s="88" t="s">
        <v>39</v>
      </c>
      <c r="Q275" s="69" t="s">
        <v>39</v>
      </c>
      <c r="R275" s="70">
        <v>1.649</v>
      </c>
    </row>
    <row r="276" spans="1:18" ht="57" customHeight="1">
      <c r="A276" s="91" t="s">
        <v>670</v>
      </c>
      <c r="B276" s="66" t="s">
        <v>239</v>
      </c>
      <c r="C276" s="66" t="s">
        <v>239</v>
      </c>
      <c r="D276" s="105" t="s">
        <v>696</v>
      </c>
      <c r="E276" s="105" t="s">
        <v>697</v>
      </c>
      <c r="F276" s="106" t="s">
        <v>698</v>
      </c>
      <c r="G276" s="66" t="s">
        <v>201</v>
      </c>
      <c r="H276" s="66" t="s">
        <v>265</v>
      </c>
      <c r="I276" s="66"/>
      <c r="J276" s="66" t="s">
        <v>39</v>
      </c>
      <c r="K276" s="66" t="s">
        <v>39</v>
      </c>
      <c r="L276" s="66" t="s">
        <v>39</v>
      </c>
      <c r="M276" s="66" t="s">
        <v>37</v>
      </c>
      <c r="N276" s="66">
        <v>2021</v>
      </c>
      <c r="O276" s="66" t="s">
        <v>38</v>
      </c>
      <c r="P276" s="88" t="s">
        <v>39</v>
      </c>
      <c r="Q276" s="69" t="s">
        <v>39</v>
      </c>
      <c r="R276" s="70">
        <v>1.37</v>
      </c>
    </row>
    <row r="277" spans="1:18" ht="63" customHeight="1">
      <c r="A277" s="91" t="s">
        <v>399</v>
      </c>
      <c r="B277" s="66" t="s">
        <v>239</v>
      </c>
      <c r="C277" s="66" t="s">
        <v>239</v>
      </c>
      <c r="D277" s="105" t="s">
        <v>699</v>
      </c>
      <c r="E277" s="105" t="s">
        <v>700</v>
      </c>
      <c r="F277" s="106" t="s">
        <v>701</v>
      </c>
      <c r="G277" s="66" t="s">
        <v>207</v>
      </c>
      <c r="H277" s="66" t="s">
        <v>265</v>
      </c>
      <c r="I277" s="66" t="s">
        <v>266</v>
      </c>
      <c r="J277" s="66" t="s">
        <v>39</v>
      </c>
      <c r="K277" s="66" t="s">
        <v>39</v>
      </c>
      <c r="L277" s="66" t="s">
        <v>39</v>
      </c>
      <c r="M277" s="66" t="s">
        <v>37</v>
      </c>
      <c r="N277" s="66">
        <v>2021</v>
      </c>
      <c r="O277" s="66" t="s">
        <v>38</v>
      </c>
      <c r="P277" s="88" t="s">
        <v>39</v>
      </c>
      <c r="Q277" s="69" t="s">
        <v>39</v>
      </c>
      <c r="R277" s="70">
        <v>2.528</v>
      </c>
    </row>
    <row r="278" spans="1:18" ht="57" customHeight="1">
      <c r="A278" s="91" t="s">
        <v>702</v>
      </c>
      <c r="B278" s="66" t="s">
        <v>239</v>
      </c>
      <c r="C278" s="66" t="s">
        <v>239</v>
      </c>
      <c r="D278" s="105" t="s">
        <v>703</v>
      </c>
      <c r="E278" s="105" t="s">
        <v>704</v>
      </c>
      <c r="F278" s="106" t="s">
        <v>672</v>
      </c>
      <c r="G278" s="66" t="s">
        <v>201</v>
      </c>
      <c r="H278" s="66" t="s">
        <v>202</v>
      </c>
      <c r="I278" s="66"/>
      <c r="J278" s="66" t="s">
        <v>39</v>
      </c>
      <c r="K278" s="66" t="s">
        <v>39</v>
      </c>
      <c r="L278" s="66" t="s">
        <v>39</v>
      </c>
      <c r="M278" s="66" t="s">
        <v>37</v>
      </c>
      <c r="N278" s="66">
        <v>2021</v>
      </c>
      <c r="O278" s="66" t="s">
        <v>38</v>
      </c>
      <c r="P278" s="88" t="s">
        <v>39</v>
      </c>
      <c r="Q278" s="69" t="s">
        <v>39</v>
      </c>
      <c r="R278" s="70">
        <v>2.684</v>
      </c>
    </row>
    <row r="279" spans="1:18" ht="69" customHeight="1">
      <c r="A279" s="91" t="s">
        <v>670</v>
      </c>
      <c r="B279" s="66" t="s">
        <v>239</v>
      </c>
      <c r="C279" s="66" t="s">
        <v>239</v>
      </c>
      <c r="D279" s="105" t="s">
        <v>705</v>
      </c>
      <c r="E279" s="105" t="s">
        <v>706</v>
      </c>
      <c r="F279" s="106" t="s">
        <v>707</v>
      </c>
      <c r="G279" s="66" t="s">
        <v>201</v>
      </c>
      <c r="H279" s="66" t="s">
        <v>202</v>
      </c>
      <c r="I279" s="66"/>
      <c r="J279" s="66" t="s">
        <v>39</v>
      </c>
      <c r="K279" s="66" t="s">
        <v>39</v>
      </c>
      <c r="L279" s="66" t="s">
        <v>39</v>
      </c>
      <c r="M279" s="66" t="s">
        <v>37</v>
      </c>
      <c r="N279" s="66">
        <v>2021</v>
      </c>
      <c r="O279" s="66" t="s">
        <v>38</v>
      </c>
      <c r="P279" s="88" t="s">
        <v>39</v>
      </c>
      <c r="Q279" s="69" t="s">
        <v>39</v>
      </c>
      <c r="R279" s="70">
        <v>1.084</v>
      </c>
    </row>
    <row r="280" spans="1:18" ht="78" customHeight="1">
      <c r="A280" s="91" t="s">
        <v>670</v>
      </c>
      <c r="B280" s="66" t="s">
        <v>239</v>
      </c>
      <c r="C280" s="66" t="s">
        <v>239</v>
      </c>
      <c r="D280" s="105" t="s">
        <v>708</v>
      </c>
      <c r="E280" s="105" t="s">
        <v>709</v>
      </c>
      <c r="F280" s="106" t="s">
        <v>710</v>
      </c>
      <c r="G280" s="66" t="s">
        <v>201</v>
      </c>
      <c r="H280" s="66" t="s">
        <v>202</v>
      </c>
      <c r="I280" s="66"/>
      <c r="J280" s="66" t="s">
        <v>39</v>
      </c>
      <c r="K280" s="66" t="s">
        <v>39</v>
      </c>
      <c r="L280" s="66" t="s">
        <v>39</v>
      </c>
      <c r="M280" s="66" t="s">
        <v>37</v>
      </c>
      <c r="N280" s="66">
        <v>2021</v>
      </c>
      <c r="O280" s="66" t="s">
        <v>38</v>
      </c>
      <c r="P280" s="88" t="s">
        <v>39</v>
      </c>
      <c r="Q280" s="69" t="s">
        <v>39</v>
      </c>
      <c r="R280" s="70">
        <v>1.084</v>
      </c>
    </row>
    <row r="281" spans="1:18" ht="78" customHeight="1">
      <c r="A281" s="91" t="s">
        <v>702</v>
      </c>
      <c r="B281" s="66" t="s">
        <v>239</v>
      </c>
      <c r="C281" s="66" t="s">
        <v>239</v>
      </c>
      <c r="D281" s="105" t="s">
        <v>711</v>
      </c>
      <c r="E281" s="105" t="s">
        <v>712</v>
      </c>
      <c r="F281" s="106" t="s">
        <v>713</v>
      </c>
      <c r="G281" s="66" t="s">
        <v>201</v>
      </c>
      <c r="H281" s="66" t="s">
        <v>202</v>
      </c>
      <c r="I281" s="66"/>
      <c r="J281" s="66" t="s">
        <v>39</v>
      </c>
      <c r="K281" s="66" t="s">
        <v>39</v>
      </c>
      <c r="L281" s="66" t="s">
        <v>39</v>
      </c>
      <c r="M281" s="66" t="s">
        <v>37</v>
      </c>
      <c r="N281" s="66">
        <v>2021</v>
      </c>
      <c r="O281" s="66" t="s">
        <v>38</v>
      </c>
      <c r="P281" s="88" t="s">
        <v>39</v>
      </c>
      <c r="Q281" s="69" t="s">
        <v>39</v>
      </c>
      <c r="R281" s="70">
        <v>2.418</v>
      </c>
    </row>
    <row r="282" spans="1:18" ht="78" customHeight="1">
      <c r="A282" s="91" t="s">
        <v>670</v>
      </c>
      <c r="B282" s="66" t="s">
        <v>239</v>
      </c>
      <c r="C282" s="66" t="s">
        <v>239</v>
      </c>
      <c r="D282" s="105" t="s">
        <v>714</v>
      </c>
      <c r="E282" s="105" t="s">
        <v>715</v>
      </c>
      <c r="F282" s="106" t="s">
        <v>716</v>
      </c>
      <c r="G282" s="66" t="s">
        <v>201</v>
      </c>
      <c r="H282" s="66" t="s">
        <v>202</v>
      </c>
      <c r="I282" s="66"/>
      <c r="J282" s="66" t="s">
        <v>39</v>
      </c>
      <c r="K282" s="66" t="s">
        <v>39</v>
      </c>
      <c r="L282" s="66" t="s">
        <v>39</v>
      </c>
      <c r="M282" s="66" t="s">
        <v>37</v>
      </c>
      <c r="N282" s="66">
        <v>2021</v>
      </c>
      <c r="O282" s="66" t="s">
        <v>38</v>
      </c>
      <c r="P282" s="88" t="s">
        <v>39</v>
      </c>
      <c r="Q282" s="69" t="s">
        <v>39</v>
      </c>
      <c r="R282" s="70">
        <v>1.084</v>
      </c>
    </row>
    <row r="283" spans="1:18" ht="61.5" customHeight="1">
      <c r="A283" s="91" t="s">
        <v>717</v>
      </c>
      <c r="B283" s="66" t="s">
        <v>239</v>
      </c>
      <c r="C283" s="66" t="s">
        <v>239</v>
      </c>
      <c r="D283" s="105" t="s">
        <v>718</v>
      </c>
      <c r="E283" s="105" t="s">
        <v>719</v>
      </c>
      <c r="F283" s="106" t="s">
        <v>720</v>
      </c>
      <c r="G283" s="66" t="s">
        <v>207</v>
      </c>
      <c r="H283" s="66" t="s">
        <v>202</v>
      </c>
      <c r="I283" s="66" t="s">
        <v>208</v>
      </c>
      <c r="J283" s="66" t="s">
        <v>39</v>
      </c>
      <c r="K283" s="66" t="s">
        <v>39</v>
      </c>
      <c r="L283" s="66" t="s">
        <v>39</v>
      </c>
      <c r="M283" s="66" t="s">
        <v>37</v>
      </c>
      <c r="N283" s="66">
        <v>2021</v>
      </c>
      <c r="O283" s="66" t="s">
        <v>38</v>
      </c>
      <c r="P283" s="88" t="s">
        <v>39</v>
      </c>
      <c r="Q283" s="69" t="s">
        <v>39</v>
      </c>
      <c r="R283" s="70">
        <v>0.767</v>
      </c>
    </row>
    <row r="284" spans="1:18" ht="67.5" customHeight="1">
      <c r="A284" s="91" t="s">
        <v>721</v>
      </c>
      <c r="B284" s="66" t="s">
        <v>239</v>
      </c>
      <c r="C284" s="66" t="s">
        <v>239</v>
      </c>
      <c r="D284" s="105" t="s">
        <v>722</v>
      </c>
      <c r="E284" s="105" t="s">
        <v>723</v>
      </c>
      <c r="F284" s="106" t="s">
        <v>724</v>
      </c>
      <c r="G284" s="66" t="s">
        <v>207</v>
      </c>
      <c r="H284" s="66" t="s">
        <v>265</v>
      </c>
      <c r="I284" s="66" t="s">
        <v>266</v>
      </c>
      <c r="J284" s="66" t="s">
        <v>39</v>
      </c>
      <c r="K284" s="66" t="s">
        <v>39</v>
      </c>
      <c r="L284" s="66" t="s">
        <v>39</v>
      </c>
      <c r="M284" s="66" t="s">
        <v>37</v>
      </c>
      <c r="N284" s="66">
        <v>2021</v>
      </c>
      <c r="O284" s="66" t="s">
        <v>38</v>
      </c>
      <c r="P284" s="88" t="s">
        <v>39</v>
      </c>
      <c r="Q284" s="69" t="s">
        <v>39</v>
      </c>
      <c r="R284" s="70">
        <v>3.646</v>
      </c>
    </row>
    <row r="285" spans="1:18" ht="69.75" customHeight="1">
      <c r="A285" s="91" t="s">
        <v>702</v>
      </c>
      <c r="B285" s="66" t="s">
        <v>239</v>
      </c>
      <c r="C285" s="66" t="s">
        <v>239</v>
      </c>
      <c r="D285" s="105" t="s">
        <v>725</v>
      </c>
      <c r="E285" s="105" t="s">
        <v>726</v>
      </c>
      <c r="F285" s="106" t="s">
        <v>727</v>
      </c>
      <c r="G285" s="66" t="s">
        <v>201</v>
      </c>
      <c r="H285" s="66" t="s">
        <v>202</v>
      </c>
      <c r="I285" s="66"/>
      <c r="J285" s="66" t="s">
        <v>39</v>
      </c>
      <c r="K285" s="66" t="s">
        <v>39</v>
      </c>
      <c r="L285" s="66" t="s">
        <v>39</v>
      </c>
      <c r="M285" s="66" t="s">
        <v>37</v>
      </c>
      <c r="N285" s="66">
        <v>2021</v>
      </c>
      <c r="O285" s="66" t="s">
        <v>38</v>
      </c>
      <c r="P285" s="88" t="s">
        <v>39</v>
      </c>
      <c r="Q285" s="69" t="s">
        <v>39</v>
      </c>
      <c r="R285" s="70">
        <v>2.412</v>
      </c>
    </row>
    <row r="286" spans="1:18" ht="78" customHeight="1">
      <c r="A286" s="91" t="s">
        <v>702</v>
      </c>
      <c r="B286" s="66" t="s">
        <v>239</v>
      </c>
      <c r="C286" s="66" t="s">
        <v>239</v>
      </c>
      <c r="D286" s="105" t="s">
        <v>728</v>
      </c>
      <c r="E286" s="105" t="s">
        <v>729</v>
      </c>
      <c r="F286" s="106" t="s">
        <v>692</v>
      </c>
      <c r="G286" s="66" t="s">
        <v>201</v>
      </c>
      <c r="H286" s="66" t="s">
        <v>202</v>
      </c>
      <c r="I286" s="66"/>
      <c r="J286" s="66" t="s">
        <v>39</v>
      </c>
      <c r="K286" s="66" t="s">
        <v>39</v>
      </c>
      <c r="L286" s="66" t="s">
        <v>39</v>
      </c>
      <c r="M286" s="66" t="s">
        <v>37</v>
      </c>
      <c r="N286" s="66">
        <v>2021</v>
      </c>
      <c r="O286" s="66" t="s">
        <v>38</v>
      </c>
      <c r="P286" s="88" t="s">
        <v>39</v>
      </c>
      <c r="Q286" s="69" t="s">
        <v>39</v>
      </c>
      <c r="R286" s="70">
        <v>2.721</v>
      </c>
    </row>
    <row r="287" spans="1:18" ht="65.25" customHeight="1">
      <c r="A287" s="91" t="s">
        <v>721</v>
      </c>
      <c r="B287" s="66" t="s">
        <v>239</v>
      </c>
      <c r="C287" s="66" t="s">
        <v>239</v>
      </c>
      <c r="D287" s="105" t="s">
        <v>730</v>
      </c>
      <c r="E287" s="105" t="s">
        <v>731</v>
      </c>
      <c r="F287" s="106" t="s">
        <v>732</v>
      </c>
      <c r="G287" s="66" t="s">
        <v>207</v>
      </c>
      <c r="H287" s="66" t="s">
        <v>265</v>
      </c>
      <c r="I287" s="66" t="s">
        <v>266</v>
      </c>
      <c r="J287" s="66" t="s">
        <v>39</v>
      </c>
      <c r="K287" s="66" t="s">
        <v>39</v>
      </c>
      <c r="L287" s="66" t="s">
        <v>39</v>
      </c>
      <c r="M287" s="66" t="s">
        <v>37</v>
      </c>
      <c r="N287" s="66">
        <v>2021</v>
      </c>
      <c r="O287" s="66" t="s">
        <v>38</v>
      </c>
      <c r="P287" s="88" t="s">
        <v>39</v>
      </c>
      <c r="Q287" s="69" t="s">
        <v>39</v>
      </c>
      <c r="R287" s="70">
        <v>3.646</v>
      </c>
    </row>
    <row r="288" spans="1:18" ht="78" customHeight="1">
      <c r="A288" s="91" t="s">
        <v>702</v>
      </c>
      <c r="B288" s="66" t="s">
        <v>239</v>
      </c>
      <c r="C288" s="66" t="s">
        <v>239</v>
      </c>
      <c r="D288" s="105" t="s">
        <v>733</v>
      </c>
      <c r="E288" s="105" t="s">
        <v>734</v>
      </c>
      <c r="F288" s="106" t="s">
        <v>701</v>
      </c>
      <c r="G288" s="66" t="s">
        <v>201</v>
      </c>
      <c r="H288" s="66" t="s">
        <v>202</v>
      </c>
      <c r="I288" s="66"/>
      <c r="J288" s="66" t="s">
        <v>39</v>
      </c>
      <c r="K288" s="66" t="s">
        <v>39</v>
      </c>
      <c r="L288" s="66" t="s">
        <v>39</v>
      </c>
      <c r="M288" s="66" t="s">
        <v>37</v>
      </c>
      <c r="N288" s="66">
        <v>2021</v>
      </c>
      <c r="O288" s="66" t="s">
        <v>38</v>
      </c>
      <c r="P288" s="88" t="s">
        <v>39</v>
      </c>
      <c r="Q288" s="69" t="s">
        <v>39</v>
      </c>
      <c r="R288" s="70">
        <v>2.412</v>
      </c>
    </row>
    <row r="289" spans="1:18" ht="78" customHeight="1">
      <c r="A289" s="91" t="s">
        <v>721</v>
      </c>
      <c r="B289" s="66" t="s">
        <v>239</v>
      </c>
      <c r="C289" s="66" t="s">
        <v>239</v>
      </c>
      <c r="D289" s="105" t="s">
        <v>735</v>
      </c>
      <c r="E289" s="105" t="s">
        <v>736</v>
      </c>
      <c r="F289" s="106" t="s">
        <v>737</v>
      </c>
      <c r="G289" s="66" t="s">
        <v>207</v>
      </c>
      <c r="H289" s="66" t="s">
        <v>265</v>
      </c>
      <c r="I289" s="66" t="s">
        <v>266</v>
      </c>
      <c r="J289" s="66" t="s">
        <v>39</v>
      </c>
      <c r="K289" s="66" t="s">
        <v>39</v>
      </c>
      <c r="L289" s="66" t="s">
        <v>39</v>
      </c>
      <c r="M289" s="66" t="s">
        <v>37</v>
      </c>
      <c r="N289" s="66">
        <v>2021</v>
      </c>
      <c r="O289" s="66" t="s">
        <v>38</v>
      </c>
      <c r="P289" s="88" t="s">
        <v>39</v>
      </c>
      <c r="Q289" s="69" t="s">
        <v>39</v>
      </c>
      <c r="R289" s="70">
        <v>3.647</v>
      </c>
    </row>
    <row r="290" spans="1:18" ht="78" customHeight="1">
      <c r="A290" s="91" t="s">
        <v>721</v>
      </c>
      <c r="B290" s="66" t="s">
        <v>239</v>
      </c>
      <c r="C290" s="66" t="s">
        <v>239</v>
      </c>
      <c r="D290" s="105" t="s">
        <v>735</v>
      </c>
      <c r="E290" s="105" t="s">
        <v>738</v>
      </c>
      <c r="F290" s="106" t="s">
        <v>737</v>
      </c>
      <c r="G290" s="66" t="s">
        <v>207</v>
      </c>
      <c r="H290" s="66" t="s">
        <v>265</v>
      </c>
      <c r="I290" s="66" t="s">
        <v>266</v>
      </c>
      <c r="J290" s="66" t="s">
        <v>39</v>
      </c>
      <c r="K290" s="66" t="s">
        <v>39</v>
      </c>
      <c r="L290" s="66" t="s">
        <v>39</v>
      </c>
      <c r="M290" s="66" t="s">
        <v>37</v>
      </c>
      <c r="N290" s="66">
        <v>2021</v>
      </c>
      <c r="O290" s="66" t="s">
        <v>38</v>
      </c>
      <c r="P290" s="88" t="s">
        <v>39</v>
      </c>
      <c r="Q290" s="69" t="s">
        <v>39</v>
      </c>
      <c r="R290" s="70">
        <v>3.647</v>
      </c>
    </row>
    <row r="291" spans="1:18" ht="63.75" customHeight="1">
      <c r="A291" s="91" t="s">
        <v>721</v>
      </c>
      <c r="B291" s="66" t="s">
        <v>239</v>
      </c>
      <c r="C291" s="66" t="s">
        <v>239</v>
      </c>
      <c r="D291" s="105" t="s">
        <v>739</v>
      </c>
      <c r="E291" s="105" t="s">
        <v>740</v>
      </c>
      <c r="F291" s="106" t="s">
        <v>741</v>
      </c>
      <c r="G291" s="66" t="s">
        <v>207</v>
      </c>
      <c r="H291" s="66" t="s">
        <v>265</v>
      </c>
      <c r="I291" s="66" t="s">
        <v>266</v>
      </c>
      <c r="J291" s="66" t="s">
        <v>39</v>
      </c>
      <c r="K291" s="66" t="s">
        <v>39</v>
      </c>
      <c r="L291" s="66" t="s">
        <v>39</v>
      </c>
      <c r="M291" s="66" t="s">
        <v>37</v>
      </c>
      <c r="N291" s="66">
        <v>2021</v>
      </c>
      <c r="O291" s="66" t="s">
        <v>38</v>
      </c>
      <c r="P291" s="88" t="s">
        <v>39</v>
      </c>
      <c r="Q291" s="69" t="s">
        <v>39</v>
      </c>
      <c r="R291" s="70">
        <v>3.243</v>
      </c>
    </row>
    <row r="292" spans="1:18" ht="53.25" customHeight="1">
      <c r="A292" s="91" t="s">
        <v>721</v>
      </c>
      <c r="B292" s="66" t="s">
        <v>239</v>
      </c>
      <c r="C292" s="66" t="s">
        <v>239</v>
      </c>
      <c r="D292" s="105" t="s">
        <v>742</v>
      </c>
      <c r="E292" s="105" t="s">
        <v>743</v>
      </c>
      <c r="F292" s="106" t="s">
        <v>744</v>
      </c>
      <c r="G292" s="66" t="s">
        <v>207</v>
      </c>
      <c r="H292" s="66" t="s">
        <v>265</v>
      </c>
      <c r="I292" s="66" t="s">
        <v>266</v>
      </c>
      <c r="J292" s="66" t="s">
        <v>39</v>
      </c>
      <c r="K292" s="66" t="s">
        <v>39</v>
      </c>
      <c r="L292" s="66" t="s">
        <v>39</v>
      </c>
      <c r="M292" s="66" t="s">
        <v>37</v>
      </c>
      <c r="N292" s="66">
        <v>2021</v>
      </c>
      <c r="O292" s="66" t="s">
        <v>38</v>
      </c>
      <c r="P292" s="88" t="s">
        <v>39</v>
      </c>
      <c r="Q292" s="69" t="s">
        <v>39</v>
      </c>
      <c r="R292" s="70">
        <v>3.243</v>
      </c>
    </row>
    <row r="293" spans="1:18" ht="78" customHeight="1">
      <c r="A293" s="91" t="s">
        <v>721</v>
      </c>
      <c r="B293" s="66" t="s">
        <v>239</v>
      </c>
      <c r="C293" s="66" t="s">
        <v>239</v>
      </c>
      <c r="D293" s="105" t="s">
        <v>735</v>
      </c>
      <c r="E293" s="105" t="s">
        <v>745</v>
      </c>
      <c r="F293" s="106" t="s">
        <v>746</v>
      </c>
      <c r="G293" s="66" t="s">
        <v>207</v>
      </c>
      <c r="H293" s="66" t="s">
        <v>265</v>
      </c>
      <c r="I293" s="66" t="s">
        <v>266</v>
      </c>
      <c r="J293" s="66" t="s">
        <v>39</v>
      </c>
      <c r="K293" s="66" t="s">
        <v>39</v>
      </c>
      <c r="L293" s="66" t="s">
        <v>39</v>
      </c>
      <c r="M293" s="66" t="s">
        <v>37</v>
      </c>
      <c r="N293" s="66">
        <v>2021</v>
      </c>
      <c r="O293" s="66" t="s">
        <v>38</v>
      </c>
      <c r="P293" s="88" t="s">
        <v>39</v>
      </c>
      <c r="Q293" s="69" t="s">
        <v>39</v>
      </c>
      <c r="R293" s="70">
        <v>3.646</v>
      </c>
    </row>
    <row r="294" spans="1:18" ht="78" customHeight="1">
      <c r="A294" s="91" t="s">
        <v>721</v>
      </c>
      <c r="B294" s="66" t="s">
        <v>239</v>
      </c>
      <c r="C294" s="66" t="s">
        <v>239</v>
      </c>
      <c r="D294" s="105" t="s">
        <v>747</v>
      </c>
      <c r="E294" s="105" t="s">
        <v>748</v>
      </c>
      <c r="F294" s="106" t="s">
        <v>746</v>
      </c>
      <c r="G294" s="66" t="s">
        <v>207</v>
      </c>
      <c r="H294" s="66" t="s">
        <v>265</v>
      </c>
      <c r="I294" s="66" t="s">
        <v>266</v>
      </c>
      <c r="J294" s="66" t="s">
        <v>39</v>
      </c>
      <c r="K294" s="66" t="s">
        <v>39</v>
      </c>
      <c r="L294" s="66" t="s">
        <v>39</v>
      </c>
      <c r="M294" s="66" t="s">
        <v>37</v>
      </c>
      <c r="N294" s="66">
        <v>2021</v>
      </c>
      <c r="O294" s="66" t="s">
        <v>38</v>
      </c>
      <c r="P294" s="88" t="s">
        <v>39</v>
      </c>
      <c r="Q294" s="69" t="s">
        <v>39</v>
      </c>
      <c r="R294" s="70">
        <v>3.243</v>
      </c>
    </row>
    <row r="295" spans="1:18" ht="73.5" customHeight="1">
      <c r="A295" s="91" t="s">
        <v>670</v>
      </c>
      <c r="B295" s="66" t="s">
        <v>239</v>
      </c>
      <c r="C295" s="66" t="s">
        <v>239</v>
      </c>
      <c r="D295" s="105" t="s">
        <v>749</v>
      </c>
      <c r="E295" s="105" t="s">
        <v>750</v>
      </c>
      <c r="F295" s="106" t="s">
        <v>751</v>
      </c>
      <c r="G295" s="66" t="s">
        <v>201</v>
      </c>
      <c r="H295" s="66" t="s">
        <v>202</v>
      </c>
      <c r="I295" s="66"/>
      <c r="J295" s="66" t="s">
        <v>39</v>
      </c>
      <c r="K295" s="66" t="s">
        <v>39</v>
      </c>
      <c r="L295" s="66" t="s">
        <v>39</v>
      </c>
      <c r="M295" s="66" t="s">
        <v>37</v>
      </c>
      <c r="N295" s="66">
        <v>2021</v>
      </c>
      <c r="O295" s="66" t="s">
        <v>38</v>
      </c>
      <c r="P295" s="88" t="s">
        <v>39</v>
      </c>
      <c r="Q295" s="69" t="s">
        <v>39</v>
      </c>
      <c r="R295" s="70">
        <v>1.098</v>
      </c>
    </row>
    <row r="296" spans="1:18" ht="66.75" customHeight="1">
      <c r="A296" s="91" t="s">
        <v>752</v>
      </c>
      <c r="B296" s="66" t="s">
        <v>239</v>
      </c>
      <c r="C296" s="66" t="s">
        <v>239</v>
      </c>
      <c r="D296" s="105" t="s">
        <v>753</v>
      </c>
      <c r="E296" s="105" t="s">
        <v>263</v>
      </c>
      <c r="F296" s="106" t="s">
        <v>754</v>
      </c>
      <c r="G296" s="66" t="s">
        <v>207</v>
      </c>
      <c r="H296" s="66" t="s">
        <v>265</v>
      </c>
      <c r="I296" s="66" t="s">
        <v>266</v>
      </c>
      <c r="J296" s="66" t="s">
        <v>39</v>
      </c>
      <c r="K296" s="66" t="s">
        <v>39</v>
      </c>
      <c r="L296" s="66" t="s">
        <v>39</v>
      </c>
      <c r="M296" s="66" t="s">
        <v>37</v>
      </c>
      <c r="N296" s="66">
        <v>2021</v>
      </c>
      <c r="O296" s="66" t="s">
        <v>38</v>
      </c>
      <c r="P296" s="88" t="s">
        <v>39</v>
      </c>
      <c r="Q296" s="69" t="s">
        <v>39</v>
      </c>
      <c r="R296" s="70">
        <v>5.617</v>
      </c>
    </row>
    <row r="297" spans="1:18" ht="78" customHeight="1">
      <c r="A297" s="91" t="s">
        <v>702</v>
      </c>
      <c r="B297" s="66" t="s">
        <v>239</v>
      </c>
      <c r="C297" s="66" t="s">
        <v>239</v>
      </c>
      <c r="D297" s="105" t="s">
        <v>755</v>
      </c>
      <c r="E297" s="105" t="s">
        <v>756</v>
      </c>
      <c r="F297" s="106" t="s">
        <v>757</v>
      </c>
      <c r="G297" s="66" t="s">
        <v>201</v>
      </c>
      <c r="H297" s="66" t="s">
        <v>202</v>
      </c>
      <c r="I297" s="66"/>
      <c r="J297" s="66" t="s">
        <v>39</v>
      </c>
      <c r="K297" s="66" t="s">
        <v>39</v>
      </c>
      <c r="L297" s="66" t="s">
        <v>39</v>
      </c>
      <c r="M297" s="66" t="s">
        <v>37</v>
      </c>
      <c r="N297" s="66">
        <v>2021</v>
      </c>
      <c r="O297" s="66" t="s">
        <v>38</v>
      </c>
      <c r="P297" s="88" t="s">
        <v>39</v>
      </c>
      <c r="Q297" s="69" t="s">
        <v>39</v>
      </c>
      <c r="R297" s="70">
        <v>2.395</v>
      </c>
    </row>
    <row r="298" spans="1:18" ht="78" customHeight="1">
      <c r="A298" s="91" t="s">
        <v>758</v>
      </c>
      <c r="B298" s="66" t="s">
        <v>239</v>
      </c>
      <c r="C298" s="66" t="s">
        <v>239</v>
      </c>
      <c r="D298" s="105" t="s">
        <v>759</v>
      </c>
      <c r="E298" s="105" t="s">
        <v>760</v>
      </c>
      <c r="F298" s="106" t="s">
        <v>761</v>
      </c>
      <c r="G298" s="66" t="s">
        <v>207</v>
      </c>
      <c r="H298" s="66" t="s">
        <v>202</v>
      </c>
      <c r="I298" s="66" t="s">
        <v>208</v>
      </c>
      <c r="J298" s="66" t="s">
        <v>39</v>
      </c>
      <c r="K298" s="66" t="s">
        <v>39</v>
      </c>
      <c r="L298" s="66" t="s">
        <v>39</v>
      </c>
      <c r="M298" s="66" t="s">
        <v>37</v>
      </c>
      <c r="N298" s="66">
        <v>2021</v>
      </c>
      <c r="O298" s="66" t="s">
        <v>38</v>
      </c>
      <c r="P298" s="88" t="s">
        <v>39</v>
      </c>
      <c r="Q298" s="69" t="s">
        <v>39</v>
      </c>
      <c r="R298" s="70">
        <v>3.974</v>
      </c>
    </row>
    <row r="299" spans="1:18" ht="78" customHeight="1">
      <c r="A299" s="91" t="s">
        <v>399</v>
      </c>
      <c r="B299" s="66" t="s">
        <v>239</v>
      </c>
      <c r="C299" s="66" t="s">
        <v>239</v>
      </c>
      <c r="D299" s="105" t="s">
        <v>762</v>
      </c>
      <c r="E299" s="105" t="s">
        <v>763</v>
      </c>
      <c r="F299" s="106" t="s">
        <v>764</v>
      </c>
      <c r="G299" s="66" t="s">
        <v>207</v>
      </c>
      <c r="H299" s="66" t="s">
        <v>265</v>
      </c>
      <c r="I299" s="66" t="s">
        <v>266</v>
      </c>
      <c r="J299" s="66" t="s">
        <v>39</v>
      </c>
      <c r="K299" s="66" t="s">
        <v>39</v>
      </c>
      <c r="L299" s="66" t="s">
        <v>39</v>
      </c>
      <c r="M299" s="66" t="s">
        <v>37</v>
      </c>
      <c r="N299" s="66">
        <v>2021</v>
      </c>
      <c r="O299" s="66" t="s">
        <v>38</v>
      </c>
      <c r="P299" s="88" t="s">
        <v>39</v>
      </c>
      <c r="Q299" s="69" t="s">
        <v>39</v>
      </c>
      <c r="R299" s="70">
        <v>2.528</v>
      </c>
    </row>
    <row r="300" spans="1:18" ht="78" customHeight="1">
      <c r="A300" s="91" t="s">
        <v>333</v>
      </c>
      <c r="B300" s="66" t="s">
        <v>239</v>
      </c>
      <c r="C300" s="66" t="s">
        <v>239</v>
      </c>
      <c r="D300" s="105" t="s">
        <v>765</v>
      </c>
      <c r="E300" s="105" t="s">
        <v>766</v>
      </c>
      <c r="F300" s="106" t="s">
        <v>767</v>
      </c>
      <c r="G300" s="66" t="s">
        <v>207</v>
      </c>
      <c r="H300" s="66" t="s">
        <v>202</v>
      </c>
      <c r="I300" s="66" t="s">
        <v>208</v>
      </c>
      <c r="J300" s="66" t="s">
        <v>39</v>
      </c>
      <c r="K300" s="66" t="s">
        <v>39</v>
      </c>
      <c r="L300" s="66" t="s">
        <v>39</v>
      </c>
      <c r="M300" s="66" t="s">
        <v>37</v>
      </c>
      <c r="N300" s="66">
        <v>2021</v>
      </c>
      <c r="O300" s="66" t="s">
        <v>38</v>
      </c>
      <c r="P300" s="88" t="s">
        <v>39</v>
      </c>
      <c r="Q300" s="69" t="s">
        <v>39</v>
      </c>
      <c r="R300" s="70">
        <v>3.001</v>
      </c>
    </row>
    <row r="301" spans="1:18" ht="74.25" customHeight="1">
      <c r="A301" s="91" t="s">
        <v>758</v>
      </c>
      <c r="B301" s="66" t="s">
        <v>239</v>
      </c>
      <c r="C301" s="66" t="s">
        <v>239</v>
      </c>
      <c r="D301" s="105" t="s">
        <v>768</v>
      </c>
      <c r="E301" s="105" t="s">
        <v>769</v>
      </c>
      <c r="F301" s="106" t="s">
        <v>770</v>
      </c>
      <c r="G301" s="66" t="s">
        <v>207</v>
      </c>
      <c r="H301" s="66" t="s">
        <v>202</v>
      </c>
      <c r="I301" s="66" t="s">
        <v>208</v>
      </c>
      <c r="J301" s="66" t="s">
        <v>39</v>
      </c>
      <c r="K301" s="66" t="s">
        <v>39</v>
      </c>
      <c r="L301" s="66" t="s">
        <v>39</v>
      </c>
      <c r="M301" s="66" t="s">
        <v>37</v>
      </c>
      <c r="N301" s="66">
        <v>2021</v>
      </c>
      <c r="O301" s="66" t="s">
        <v>38</v>
      </c>
      <c r="P301" s="88" t="s">
        <v>39</v>
      </c>
      <c r="Q301" s="69" t="s">
        <v>39</v>
      </c>
      <c r="R301" s="70">
        <v>3.901</v>
      </c>
    </row>
    <row r="302" spans="1:18" ht="78" customHeight="1">
      <c r="A302" s="91" t="s">
        <v>399</v>
      </c>
      <c r="B302" s="66" t="s">
        <v>239</v>
      </c>
      <c r="C302" s="66" t="s">
        <v>239</v>
      </c>
      <c r="D302" s="105" t="s">
        <v>771</v>
      </c>
      <c r="E302" s="105" t="s">
        <v>772</v>
      </c>
      <c r="F302" s="106" t="s">
        <v>773</v>
      </c>
      <c r="G302" s="66" t="s">
        <v>207</v>
      </c>
      <c r="H302" s="66" t="s">
        <v>265</v>
      </c>
      <c r="I302" s="66" t="s">
        <v>266</v>
      </c>
      <c r="J302" s="66" t="s">
        <v>39</v>
      </c>
      <c r="K302" s="66" t="s">
        <v>39</v>
      </c>
      <c r="L302" s="66" t="s">
        <v>39</v>
      </c>
      <c r="M302" s="66" t="s">
        <v>37</v>
      </c>
      <c r="N302" s="66">
        <v>2021</v>
      </c>
      <c r="O302" s="66" t="s">
        <v>38</v>
      </c>
      <c r="P302" s="88" t="s">
        <v>39</v>
      </c>
      <c r="Q302" s="69" t="s">
        <v>39</v>
      </c>
      <c r="R302" s="70">
        <v>2.528</v>
      </c>
    </row>
    <row r="303" spans="1:18" ht="78" customHeight="1">
      <c r="A303" s="91" t="s">
        <v>670</v>
      </c>
      <c r="B303" s="66" t="s">
        <v>239</v>
      </c>
      <c r="C303" s="66" t="s">
        <v>239</v>
      </c>
      <c r="D303" s="105" t="s">
        <v>774</v>
      </c>
      <c r="E303" s="105" t="s">
        <v>775</v>
      </c>
      <c r="F303" s="106" t="s">
        <v>776</v>
      </c>
      <c r="G303" s="66" t="s">
        <v>201</v>
      </c>
      <c r="H303" s="66" t="s">
        <v>202</v>
      </c>
      <c r="I303" s="66"/>
      <c r="J303" s="66" t="s">
        <v>39</v>
      </c>
      <c r="K303" s="66" t="s">
        <v>39</v>
      </c>
      <c r="L303" s="66" t="s">
        <v>39</v>
      </c>
      <c r="M303" s="66" t="s">
        <v>37</v>
      </c>
      <c r="N303" s="66">
        <v>2021</v>
      </c>
      <c r="O303" s="66" t="s">
        <v>38</v>
      </c>
      <c r="P303" s="88" t="s">
        <v>39</v>
      </c>
      <c r="Q303" s="69" t="s">
        <v>39</v>
      </c>
      <c r="R303" s="70">
        <v>1.079</v>
      </c>
    </row>
    <row r="304" spans="1:18" ht="66" customHeight="1">
      <c r="A304" s="91" t="s">
        <v>702</v>
      </c>
      <c r="B304" s="66" t="s">
        <v>239</v>
      </c>
      <c r="C304" s="66" t="s">
        <v>239</v>
      </c>
      <c r="D304" s="105" t="s">
        <v>777</v>
      </c>
      <c r="E304" s="105" t="s">
        <v>778</v>
      </c>
      <c r="F304" s="106" t="s">
        <v>779</v>
      </c>
      <c r="G304" s="66" t="s">
        <v>201</v>
      </c>
      <c r="H304" s="66" t="s">
        <v>202</v>
      </c>
      <c r="I304" s="66"/>
      <c r="J304" s="66" t="s">
        <v>39</v>
      </c>
      <c r="K304" s="66" t="s">
        <v>39</v>
      </c>
      <c r="L304" s="66" t="s">
        <v>39</v>
      </c>
      <c r="M304" s="66" t="s">
        <v>37</v>
      </c>
      <c r="N304" s="66">
        <v>2021</v>
      </c>
      <c r="O304" s="66" t="s">
        <v>38</v>
      </c>
      <c r="P304" s="88" t="s">
        <v>39</v>
      </c>
      <c r="Q304" s="69" t="s">
        <v>39</v>
      </c>
      <c r="R304" s="70">
        <v>2.412</v>
      </c>
    </row>
    <row r="305" spans="1:18" ht="68.25" customHeight="1">
      <c r="A305" s="91" t="s">
        <v>702</v>
      </c>
      <c r="B305" s="66" t="s">
        <v>239</v>
      </c>
      <c r="C305" s="66" t="s">
        <v>239</v>
      </c>
      <c r="D305" s="105" t="s">
        <v>780</v>
      </c>
      <c r="E305" s="105" t="s">
        <v>781</v>
      </c>
      <c r="F305" s="106" t="s">
        <v>782</v>
      </c>
      <c r="G305" s="66" t="s">
        <v>201</v>
      </c>
      <c r="H305" s="66" t="s">
        <v>202</v>
      </c>
      <c r="I305" s="66"/>
      <c r="J305" s="66" t="s">
        <v>39</v>
      </c>
      <c r="K305" s="66" t="s">
        <v>39</v>
      </c>
      <c r="L305" s="66" t="s">
        <v>39</v>
      </c>
      <c r="M305" s="66" t="s">
        <v>37</v>
      </c>
      <c r="N305" s="66">
        <v>2021</v>
      </c>
      <c r="O305" s="66" t="s">
        <v>38</v>
      </c>
      <c r="P305" s="88" t="s">
        <v>39</v>
      </c>
      <c r="Q305" s="69" t="s">
        <v>39</v>
      </c>
      <c r="R305" s="70">
        <v>2.412</v>
      </c>
    </row>
    <row r="306" spans="1:18" s="111" customFormat="1" ht="75.75" customHeight="1">
      <c r="A306" s="151" t="s">
        <v>894</v>
      </c>
      <c r="B306" s="66" t="s">
        <v>128</v>
      </c>
      <c r="C306" s="66" t="s">
        <v>128</v>
      </c>
      <c r="D306" s="123" t="s">
        <v>358</v>
      </c>
      <c r="E306" s="123" t="s">
        <v>895</v>
      </c>
      <c r="F306" s="138" t="s">
        <v>896</v>
      </c>
      <c r="G306" s="66" t="s">
        <v>207</v>
      </c>
      <c r="H306" s="66" t="s">
        <v>202</v>
      </c>
      <c r="I306" s="66" t="s">
        <v>208</v>
      </c>
      <c r="J306" s="66" t="s">
        <v>39</v>
      </c>
      <c r="K306" s="66" t="s">
        <v>39</v>
      </c>
      <c r="L306" s="66" t="s">
        <v>39</v>
      </c>
      <c r="M306" s="66" t="s">
        <v>37</v>
      </c>
      <c r="N306" s="66" t="s">
        <v>793</v>
      </c>
      <c r="O306" s="66" t="s">
        <v>38</v>
      </c>
      <c r="P306" s="88" t="s">
        <v>39</v>
      </c>
      <c r="Q306" s="69" t="s">
        <v>39</v>
      </c>
      <c r="R306" s="115">
        <v>14.74</v>
      </c>
    </row>
    <row r="307" spans="1:18" s="111" customFormat="1" ht="57" customHeight="1">
      <c r="A307" s="116" t="s">
        <v>357</v>
      </c>
      <c r="B307" s="66" t="s">
        <v>30</v>
      </c>
      <c r="C307" s="66" t="s">
        <v>31</v>
      </c>
      <c r="D307" s="123" t="s">
        <v>897</v>
      </c>
      <c r="E307" s="123" t="s">
        <v>898</v>
      </c>
      <c r="F307" s="138" t="s">
        <v>899</v>
      </c>
      <c r="G307" s="66" t="s">
        <v>201</v>
      </c>
      <c r="H307" s="66" t="s">
        <v>202</v>
      </c>
      <c r="I307" s="66"/>
      <c r="J307" s="66" t="s">
        <v>39</v>
      </c>
      <c r="K307" s="66" t="s">
        <v>39</v>
      </c>
      <c r="L307" s="66" t="s">
        <v>39</v>
      </c>
      <c r="M307" s="66" t="s">
        <v>37</v>
      </c>
      <c r="N307" s="66" t="s">
        <v>793</v>
      </c>
      <c r="O307" s="66" t="s">
        <v>38</v>
      </c>
      <c r="P307" s="88" t="s">
        <v>39</v>
      </c>
      <c r="Q307" s="69" t="s">
        <v>39</v>
      </c>
      <c r="R307" s="115">
        <v>8.24</v>
      </c>
    </row>
    <row r="308" spans="1:18" s="111" customFormat="1" ht="45.75" customHeight="1">
      <c r="A308" s="151" t="s">
        <v>894</v>
      </c>
      <c r="B308" s="66" t="s">
        <v>30</v>
      </c>
      <c r="C308" s="66" t="s">
        <v>31</v>
      </c>
      <c r="D308" s="123" t="s">
        <v>900</v>
      </c>
      <c r="E308" s="123" t="s">
        <v>901</v>
      </c>
      <c r="F308" s="138" t="s">
        <v>1278</v>
      </c>
      <c r="G308" s="66" t="s">
        <v>207</v>
      </c>
      <c r="H308" s="66" t="s">
        <v>202</v>
      </c>
      <c r="I308" s="66" t="s">
        <v>208</v>
      </c>
      <c r="J308" s="66" t="s">
        <v>39</v>
      </c>
      <c r="K308" s="66" t="s">
        <v>39</v>
      </c>
      <c r="L308" s="66" t="s">
        <v>39</v>
      </c>
      <c r="M308" s="66" t="s">
        <v>37</v>
      </c>
      <c r="N308" s="66" t="s">
        <v>793</v>
      </c>
      <c r="O308" s="66" t="s">
        <v>38</v>
      </c>
      <c r="P308" s="88" t="s">
        <v>39</v>
      </c>
      <c r="Q308" s="69" t="s">
        <v>39</v>
      </c>
      <c r="R308" s="115">
        <v>15.46</v>
      </c>
    </row>
    <row r="309" spans="1:18" s="111" customFormat="1" ht="91.5" customHeight="1">
      <c r="A309" s="152" t="s">
        <v>902</v>
      </c>
      <c r="B309" s="66" t="s">
        <v>128</v>
      </c>
      <c r="C309" s="66" t="s">
        <v>128</v>
      </c>
      <c r="D309" s="124" t="s">
        <v>903</v>
      </c>
      <c r="E309" s="124" t="s">
        <v>904</v>
      </c>
      <c r="F309" s="139" t="s">
        <v>905</v>
      </c>
      <c r="G309" s="66"/>
      <c r="H309" s="66" t="s">
        <v>202</v>
      </c>
      <c r="I309" s="66"/>
      <c r="J309" s="66" t="s">
        <v>39</v>
      </c>
      <c r="K309" s="66" t="s">
        <v>39</v>
      </c>
      <c r="L309" s="66" t="s">
        <v>39</v>
      </c>
      <c r="M309" s="66" t="s">
        <v>37</v>
      </c>
      <c r="N309" s="66" t="s">
        <v>793</v>
      </c>
      <c r="O309" s="66" t="s">
        <v>38</v>
      </c>
      <c r="P309" s="88" t="s">
        <v>39</v>
      </c>
      <c r="Q309" s="69" t="s">
        <v>39</v>
      </c>
      <c r="R309" s="115">
        <v>11.25</v>
      </c>
    </row>
    <row r="310" spans="1:18" s="111" customFormat="1" ht="60.75" customHeight="1">
      <c r="A310" s="153" t="s">
        <v>313</v>
      </c>
      <c r="B310" s="66" t="s">
        <v>30</v>
      </c>
      <c r="C310" s="66" t="s">
        <v>31</v>
      </c>
      <c r="D310" s="125" t="s">
        <v>803</v>
      </c>
      <c r="E310" s="124" t="s">
        <v>804</v>
      </c>
      <c r="F310" s="139" t="s">
        <v>906</v>
      </c>
      <c r="G310" s="66" t="s">
        <v>207</v>
      </c>
      <c r="H310" s="66" t="s">
        <v>202</v>
      </c>
      <c r="I310" s="66" t="s">
        <v>208</v>
      </c>
      <c r="J310" s="66" t="s">
        <v>39</v>
      </c>
      <c r="K310" s="66" t="s">
        <v>39</v>
      </c>
      <c r="L310" s="66" t="s">
        <v>39</v>
      </c>
      <c r="M310" s="66" t="s">
        <v>37</v>
      </c>
      <c r="N310" s="66" t="s">
        <v>793</v>
      </c>
      <c r="O310" s="66" t="s">
        <v>38</v>
      </c>
      <c r="P310" s="88" t="s">
        <v>39</v>
      </c>
      <c r="Q310" s="69" t="s">
        <v>39</v>
      </c>
      <c r="R310" s="115">
        <v>8.19</v>
      </c>
    </row>
    <row r="311" spans="1:18" s="111" customFormat="1" ht="75.75" customHeight="1">
      <c r="A311" s="152" t="s">
        <v>907</v>
      </c>
      <c r="B311" s="66" t="s">
        <v>30</v>
      </c>
      <c r="C311" s="66" t="s">
        <v>31</v>
      </c>
      <c r="D311" s="124" t="s">
        <v>908</v>
      </c>
      <c r="E311" s="124" t="s">
        <v>909</v>
      </c>
      <c r="F311" s="139" t="s">
        <v>910</v>
      </c>
      <c r="G311" s="66" t="s">
        <v>201</v>
      </c>
      <c r="H311" s="66" t="s">
        <v>202</v>
      </c>
      <c r="I311" s="66"/>
      <c r="J311" s="66" t="s">
        <v>39</v>
      </c>
      <c r="K311" s="66" t="s">
        <v>39</v>
      </c>
      <c r="L311" s="66" t="s">
        <v>39</v>
      </c>
      <c r="M311" s="66" t="s">
        <v>37</v>
      </c>
      <c r="N311" s="66" t="s">
        <v>793</v>
      </c>
      <c r="O311" s="66" t="s">
        <v>38</v>
      </c>
      <c r="P311" s="88" t="s">
        <v>39</v>
      </c>
      <c r="Q311" s="69" t="s">
        <v>39</v>
      </c>
      <c r="R311" s="115">
        <v>5.97</v>
      </c>
    </row>
    <row r="312" spans="1:18" s="111" customFormat="1" ht="75.75" customHeight="1">
      <c r="A312" s="151" t="s">
        <v>894</v>
      </c>
      <c r="B312" s="66" t="s">
        <v>128</v>
      </c>
      <c r="C312" s="66" t="s">
        <v>128</v>
      </c>
      <c r="D312" s="124" t="s">
        <v>406</v>
      </c>
      <c r="E312" s="131" t="s">
        <v>911</v>
      </c>
      <c r="F312" s="139" t="s">
        <v>912</v>
      </c>
      <c r="G312" s="66" t="s">
        <v>207</v>
      </c>
      <c r="H312" s="66" t="s">
        <v>202</v>
      </c>
      <c r="I312" s="66" t="s">
        <v>208</v>
      </c>
      <c r="J312" s="66" t="s">
        <v>39</v>
      </c>
      <c r="K312" s="66" t="s">
        <v>39</v>
      </c>
      <c r="L312" s="66" t="s">
        <v>39</v>
      </c>
      <c r="M312" s="66" t="s">
        <v>37</v>
      </c>
      <c r="N312" s="66" t="s">
        <v>793</v>
      </c>
      <c r="O312" s="66" t="s">
        <v>38</v>
      </c>
      <c r="P312" s="88" t="s">
        <v>39</v>
      </c>
      <c r="Q312" s="69" t="s">
        <v>39</v>
      </c>
      <c r="R312" s="115">
        <v>16.17</v>
      </c>
    </row>
    <row r="313" spans="1:18" s="111" customFormat="1" ht="106.5" customHeight="1">
      <c r="A313" s="152" t="s">
        <v>913</v>
      </c>
      <c r="B313" s="66" t="s">
        <v>128</v>
      </c>
      <c r="C313" s="66" t="s">
        <v>128</v>
      </c>
      <c r="D313" s="124" t="s">
        <v>914</v>
      </c>
      <c r="E313" s="124" t="s">
        <v>915</v>
      </c>
      <c r="F313" s="140" t="s">
        <v>916</v>
      </c>
      <c r="G313" s="66"/>
      <c r="H313" s="66" t="s">
        <v>265</v>
      </c>
      <c r="I313" s="66"/>
      <c r="J313" s="66" t="s">
        <v>39</v>
      </c>
      <c r="K313" s="66" t="s">
        <v>39</v>
      </c>
      <c r="L313" s="66" t="s">
        <v>39</v>
      </c>
      <c r="M313" s="66" t="s">
        <v>37</v>
      </c>
      <c r="N313" s="66" t="s">
        <v>793</v>
      </c>
      <c r="O313" s="66" t="s">
        <v>38</v>
      </c>
      <c r="P313" s="88" t="s">
        <v>39</v>
      </c>
      <c r="Q313" s="69" t="s">
        <v>39</v>
      </c>
      <c r="R313" s="115">
        <v>5.61</v>
      </c>
    </row>
    <row r="314" spans="1:18" s="111" customFormat="1" ht="75.75" customHeight="1">
      <c r="A314" s="152" t="s">
        <v>917</v>
      </c>
      <c r="B314" s="66" t="s">
        <v>30</v>
      </c>
      <c r="C314" s="66" t="s">
        <v>31</v>
      </c>
      <c r="D314" s="123" t="s">
        <v>807</v>
      </c>
      <c r="E314" s="123" t="s">
        <v>808</v>
      </c>
      <c r="F314" s="138" t="s">
        <v>918</v>
      </c>
      <c r="G314" s="66" t="s">
        <v>201</v>
      </c>
      <c r="H314" s="66" t="s">
        <v>202</v>
      </c>
      <c r="I314" s="66"/>
      <c r="J314" s="66" t="s">
        <v>39</v>
      </c>
      <c r="K314" s="66" t="s">
        <v>39</v>
      </c>
      <c r="L314" s="66" t="s">
        <v>39</v>
      </c>
      <c r="M314" s="66" t="s">
        <v>37</v>
      </c>
      <c r="N314" s="66" t="s">
        <v>793</v>
      </c>
      <c r="O314" s="66" t="s">
        <v>38</v>
      </c>
      <c r="P314" s="88" t="s">
        <v>39</v>
      </c>
      <c r="Q314" s="69" t="s">
        <v>39</v>
      </c>
      <c r="R314" s="115">
        <v>8.81</v>
      </c>
    </row>
    <row r="315" spans="1:18" s="111" customFormat="1" ht="49.5" customHeight="1">
      <c r="A315" s="152" t="s">
        <v>919</v>
      </c>
      <c r="B315" s="66" t="s">
        <v>30</v>
      </c>
      <c r="C315" s="66" t="s">
        <v>31</v>
      </c>
      <c r="D315" s="126" t="s">
        <v>812</v>
      </c>
      <c r="E315" s="123" t="s">
        <v>813</v>
      </c>
      <c r="F315" s="138" t="s">
        <v>814</v>
      </c>
      <c r="G315" s="66" t="s">
        <v>201</v>
      </c>
      <c r="H315" s="66" t="s">
        <v>202</v>
      </c>
      <c r="I315" s="66"/>
      <c r="J315" s="66" t="s">
        <v>39</v>
      </c>
      <c r="K315" s="66" t="s">
        <v>39</v>
      </c>
      <c r="L315" s="66" t="s">
        <v>39</v>
      </c>
      <c r="M315" s="66" t="s">
        <v>37</v>
      </c>
      <c r="N315" s="66" t="s">
        <v>793</v>
      </c>
      <c r="O315" s="66" t="s">
        <v>38</v>
      </c>
      <c r="P315" s="88" t="s">
        <v>39</v>
      </c>
      <c r="Q315" s="69" t="s">
        <v>39</v>
      </c>
      <c r="R315" s="115">
        <v>10.78</v>
      </c>
    </row>
    <row r="316" spans="1:18" s="111" customFormat="1" ht="75.75" customHeight="1">
      <c r="A316" s="151" t="s">
        <v>920</v>
      </c>
      <c r="B316" s="66" t="s">
        <v>30</v>
      </c>
      <c r="C316" s="66" t="s">
        <v>31</v>
      </c>
      <c r="D316" s="123" t="s">
        <v>921</v>
      </c>
      <c r="E316" s="123" t="s">
        <v>922</v>
      </c>
      <c r="F316" s="138" t="s">
        <v>923</v>
      </c>
      <c r="G316" s="66" t="s">
        <v>201</v>
      </c>
      <c r="H316" s="66" t="s">
        <v>202</v>
      </c>
      <c r="I316" s="66"/>
      <c r="J316" s="66" t="s">
        <v>39</v>
      </c>
      <c r="K316" s="66" t="s">
        <v>39</v>
      </c>
      <c r="L316" s="66" t="s">
        <v>39</v>
      </c>
      <c r="M316" s="66" t="s">
        <v>37</v>
      </c>
      <c r="N316" s="66" t="s">
        <v>793</v>
      </c>
      <c r="O316" s="66" t="s">
        <v>38</v>
      </c>
      <c r="P316" s="88" t="s">
        <v>39</v>
      </c>
      <c r="Q316" s="69" t="s">
        <v>39</v>
      </c>
      <c r="R316" s="115">
        <v>18.79</v>
      </c>
    </row>
    <row r="317" spans="1:18" s="111" customFormat="1" ht="75.75" customHeight="1">
      <c r="A317" s="152" t="s">
        <v>924</v>
      </c>
      <c r="B317" s="66" t="s">
        <v>30</v>
      </c>
      <c r="C317" s="66" t="s">
        <v>31</v>
      </c>
      <c r="D317" s="123" t="s">
        <v>584</v>
      </c>
      <c r="E317" s="131" t="s">
        <v>816</v>
      </c>
      <c r="F317" s="139" t="s">
        <v>925</v>
      </c>
      <c r="G317" s="66" t="s">
        <v>207</v>
      </c>
      <c r="H317" s="66" t="s">
        <v>202</v>
      </c>
      <c r="I317" s="66" t="s">
        <v>208</v>
      </c>
      <c r="J317" s="66" t="s">
        <v>39</v>
      </c>
      <c r="K317" s="66" t="s">
        <v>39</v>
      </c>
      <c r="L317" s="66" t="s">
        <v>39</v>
      </c>
      <c r="M317" s="66" t="s">
        <v>37</v>
      </c>
      <c r="N317" s="66" t="s">
        <v>793</v>
      </c>
      <c r="O317" s="66" t="s">
        <v>38</v>
      </c>
      <c r="P317" s="88" t="s">
        <v>39</v>
      </c>
      <c r="Q317" s="69" t="s">
        <v>39</v>
      </c>
      <c r="R317" s="115">
        <v>9.49</v>
      </c>
    </row>
    <row r="318" spans="1:18" s="111" customFormat="1" ht="75.75" customHeight="1">
      <c r="A318" s="151" t="s">
        <v>894</v>
      </c>
      <c r="B318" s="66" t="s">
        <v>30</v>
      </c>
      <c r="C318" s="66" t="s">
        <v>31</v>
      </c>
      <c r="D318" s="123" t="s">
        <v>819</v>
      </c>
      <c r="E318" s="123" t="s">
        <v>820</v>
      </c>
      <c r="F318" s="138" t="s">
        <v>926</v>
      </c>
      <c r="G318" s="66" t="s">
        <v>207</v>
      </c>
      <c r="H318" s="66" t="s">
        <v>202</v>
      </c>
      <c r="I318" s="66" t="s">
        <v>208</v>
      </c>
      <c r="J318" s="66" t="s">
        <v>39</v>
      </c>
      <c r="K318" s="66" t="s">
        <v>39</v>
      </c>
      <c r="L318" s="66" t="s">
        <v>39</v>
      </c>
      <c r="M318" s="66" t="s">
        <v>37</v>
      </c>
      <c r="N318" s="66" t="s">
        <v>793</v>
      </c>
      <c r="O318" s="66" t="s">
        <v>38</v>
      </c>
      <c r="P318" s="88" t="s">
        <v>39</v>
      </c>
      <c r="Q318" s="69" t="s">
        <v>39</v>
      </c>
      <c r="R318" s="115">
        <v>15.5</v>
      </c>
    </row>
    <row r="319" spans="1:18" s="111" customFormat="1" ht="52.5" customHeight="1">
      <c r="A319" s="151" t="s">
        <v>894</v>
      </c>
      <c r="B319" s="66" t="s">
        <v>30</v>
      </c>
      <c r="C319" s="66" t="s">
        <v>31</v>
      </c>
      <c r="D319" s="123" t="s">
        <v>823</v>
      </c>
      <c r="E319" s="124" t="s">
        <v>824</v>
      </c>
      <c r="F319" s="138" t="s">
        <v>927</v>
      </c>
      <c r="G319" s="66" t="s">
        <v>207</v>
      </c>
      <c r="H319" s="66" t="s">
        <v>202</v>
      </c>
      <c r="I319" s="66" t="s">
        <v>208</v>
      </c>
      <c r="J319" s="66" t="s">
        <v>39</v>
      </c>
      <c r="K319" s="66" t="s">
        <v>39</v>
      </c>
      <c r="L319" s="66" t="s">
        <v>39</v>
      </c>
      <c r="M319" s="66" t="s">
        <v>37</v>
      </c>
      <c r="N319" s="66" t="s">
        <v>793</v>
      </c>
      <c r="O319" s="66" t="s">
        <v>38</v>
      </c>
      <c r="P319" s="88" t="s">
        <v>39</v>
      </c>
      <c r="Q319" s="69" t="s">
        <v>39</v>
      </c>
      <c r="R319" s="115">
        <v>15.42</v>
      </c>
    </row>
    <row r="320" spans="1:18" s="111" customFormat="1" ht="65.25" customHeight="1">
      <c r="A320" s="151" t="s">
        <v>894</v>
      </c>
      <c r="B320" s="66" t="s">
        <v>30</v>
      </c>
      <c r="C320" s="66" t="s">
        <v>31</v>
      </c>
      <c r="D320" s="124" t="s">
        <v>928</v>
      </c>
      <c r="E320" s="124" t="s">
        <v>929</v>
      </c>
      <c r="F320" s="141" t="s">
        <v>930</v>
      </c>
      <c r="G320" s="66" t="s">
        <v>207</v>
      </c>
      <c r="H320" s="66" t="s">
        <v>202</v>
      </c>
      <c r="I320" s="66" t="s">
        <v>208</v>
      </c>
      <c r="J320" s="66" t="s">
        <v>39</v>
      </c>
      <c r="K320" s="66" t="s">
        <v>39</v>
      </c>
      <c r="L320" s="66" t="s">
        <v>39</v>
      </c>
      <c r="M320" s="66" t="s">
        <v>37</v>
      </c>
      <c r="N320" s="66" t="s">
        <v>793</v>
      </c>
      <c r="O320" s="66" t="s">
        <v>38</v>
      </c>
      <c r="P320" s="88" t="s">
        <v>39</v>
      </c>
      <c r="Q320" s="69" t="s">
        <v>39</v>
      </c>
      <c r="R320" s="115">
        <v>20.3</v>
      </c>
    </row>
    <row r="321" spans="1:18" s="111" customFormat="1" ht="65.25" customHeight="1">
      <c r="A321" s="151" t="s">
        <v>894</v>
      </c>
      <c r="B321" s="66" t="s">
        <v>30</v>
      </c>
      <c r="C321" s="66" t="s">
        <v>31</v>
      </c>
      <c r="D321" s="124" t="s">
        <v>831</v>
      </c>
      <c r="E321" s="124" t="s">
        <v>832</v>
      </c>
      <c r="F321" s="139" t="s">
        <v>931</v>
      </c>
      <c r="G321" s="66" t="s">
        <v>207</v>
      </c>
      <c r="H321" s="66" t="s">
        <v>202</v>
      </c>
      <c r="I321" s="66" t="s">
        <v>208</v>
      </c>
      <c r="J321" s="66" t="s">
        <v>39</v>
      </c>
      <c r="K321" s="66" t="s">
        <v>39</v>
      </c>
      <c r="L321" s="66" t="s">
        <v>39</v>
      </c>
      <c r="M321" s="66" t="s">
        <v>37</v>
      </c>
      <c r="N321" s="66" t="s">
        <v>793</v>
      </c>
      <c r="O321" s="66" t="s">
        <v>38</v>
      </c>
      <c r="P321" s="88" t="s">
        <v>39</v>
      </c>
      <c r="Q321" s="69" t="s">
        <v>39</v>
      </c>
      <c r="R321" s="115">
        <v>15.59</v>
      </c>
    </row>
    <row r="322" spans="1:18" s="111" customFormat="1" ht="61.5" customHeight="1">
      <c r="A322" s="151" t="s">
        <v>920</v>
      </c>
      <c r="B322" s="66" t="s">
        <v>30</v>
      </c>
      <c r="C322" s="66" t="s">
        <v>31</v>
      </c>
      <c r="D322" s="124" t="s">
        <v>932</v>
      </c>
      <c r="E322" s="124" t="s">
        <v>933</v>
      </c>
      <c r="F322" s="139" t="s">
        <v>934</v>
      </c>
      <c r="G322" s="66" t="s">
        <v>201</v>
      </c>
      <c r="H322" s="66" t="s">
        <v>202</v>
      </c>
      <c r="I322" s="66"/>
      <c r="J322" s="66" t="s">
        <v>39</v>
      </c>
      <c r="K322" s="66" t="s">
        <v>39</v>
      </c>
      <c r="L322" s="66" t="s">
        <v>39</v>
      </c>
      <c r="M322" s="66" t="s">
        <v>37</v>
      </c>
      <c r="N322" s="66" t="s">
        <v>793</v>
      </c>
      <c r="O322" s="66" t="s">
        <v>38</v>
      </c>
      <c r="P322" s="88" t="s">
        <v>39</v>
      </c>
      <c r="Q322" s="69" t="s">
        <v>39</v>
      </c>
      <c r="R322" s="115">
        <v>12.81</v>
      </c>
    </row>
    <row r="323" spans="1:18" s="111" customFormat="1" ht="60" customHeight="1">
      <c r="A323" s="152" t="s">
        <v>924</v>
      </c>
      <c r="B323" s="66" t="s">
        <v>30</v>
      </c>
      <c r="C323" s="66" t="s">
        <v>31</v>
      </c>
      <c r="D323" s="124" t="s">
        <v>935</v>
      </c>
      <c r="E323" s="124" t="s">
        <v>936</v>
      </c>
      <c r="F323" s="141" t="s">
        <v>937</v>
      </c>
      <c r="G323" s="66" t="s">
        <v>207</v>
      </c>
      <c r="H323" s="66" t="s">
        <v>202</v>
      </c>
      <c r="I323" s="66" t="s">
        <v>208</v>
      </c>
      <c r="J323" s="66" t="s">
        <v>39</v>
      </c>
      <c r="K323" s="66" t="s">
        <v>39</v>
      </c>
      <c r="L323" s="66" t="s">
        <v>39</v>
      </c>
      <c r="M323" s="66" t="s">
        <v>37</v>
      </c>
      <c r="N323" s="66" t="s">
        <v>793</v>
      </c>
      <c r="O323" s="66" t="s">
        <v>38</v>
      </c>
      <c r="P323" s="88" t="s">
        <v>39</v>
      </c>
      <c r="Q323" s="69" t="s">
        <v>39</v>
      </c>
      <c r="R323" s="115">
        <v>10.22</v>
      </c>
    </row>
    <row r="324" spans="1:18" s="111" customFormat="1" ht="75.75" customHeight="1">
      <c r="A324" s="151" t="s">
        <v>894</v>
      </c>
      <c r="B324" s="66" t="s">
        <v>30</v>
      </c>
      <c r="C324" s="66" t="s">
        <v>31</v>
      </c>
      <c r="D324" s="123" t="s">
        <v>938</v>
      </c>
      <c r="E324" s="128" t="s">
        <v>939</v>
      </c>
      <c r="F324" s="138" t="s">
        <v>940</v>
      </c>
      <c r="G324" s="66" t="s">
        <v>207</v>
      </c>
      <c r="H324" s="66" t="s">
        <v>202</v>
      </c>
      <c r="I324" s="66" t="s">
        <v>208</v>
      </c>
      <c r="J324" s="66" t="s">
        <v>39</v>
      </c>
      <c r="K324" s="66" t="s">
        <v>39</v>
      </c>
      <c r="L324" s="66" t="s">
        <v>39</v>
      </c>
      <c r="M324" s="66" t="s">
        <v>37</v>
      </c>
      <c r="N324" s="66" t="s">
        <v>793</v>
      </c>
      <c r="O324" s="66" t="s">
        <v>38</v>
      </c>
      <c r="P324" s="88" t="s">
        <v>39</v>
      </c>
      <c r="Q324" s="69" t="s">
        <v>39</v>
      </c>
      <c r="R324" s="115">
        <v>19.58</v>
      </c>
    </row>
    <row r="325" spans="1:18" s="111" customFormat="1" ht="51" customHeight="1">
      <c r="A325" s="152" t="s">
        <v>919</v>
      </c>
      <c r="B325" s="66" t="s">
        <v>30</v>
      </c>
      <c r="C325" s="66" t="s">
        <v>31</v>
      </c>
      <c r="D325" s="123" t="s">
        <v>941</v>
      </c>
      <c r="E325" s="123" t="s">
        <v>942</v>
      </c>
      <c r="F325" s="138" t="s">
        <v>943</v>
      </c>
      <c r="G325" s="66" t="s">
        <v>201</v>
      </c>
      <c r="H325" s="66" t="s">
        <v>202</v>
      </c>
      <c r="I325" s="66"/>
      <c r="J325" s="66" t="s">
        <v>39</v>
      </c>
      <c r="K325" s="66" t="s">
        <v>39</v>
      </c>
      <c r="L325" s="66" t="s">
        <v>39</v>
      </c>
      <c r="M325" s="66" t="s">
        <v>37</v>
      </c>
      <c r="N325" s="66" t="s">
        <v>793</v>
      </c>
      <c r="O325" s="66" t="s">
        <v>38</v>
      </c>
      <c r="P325" s="88" t="s">
        <v>39</v>
      </c>
      <c r="Q325" s="69" t="s">
        <v>39</v>
      </c>
      <c r="R325" s="115">
        <v>8.83</v>
      </c>
    </row>
    <row r="326" spans="1:18" s="111" customFormat="1" ht="75.75" customHeight="1">
      <c r="A326" s="151" t="s">
        <v>920</v>
      </c>
      <c r="B326" s="66" t="s">
        <v>128</v>
      </c>
      <c r="C326" s="66" t="s">
        <v>128</v>
      </c>
      <c r="D326" s="124" t="s">
        <v>944</v>
      </c>
      <c r="E326" s="124" t="s">
        <v>945</v>
      </c>
      <c r="F326" s="140" t="s">
        <v>946</v>
      </c>
      <c r="G326" s="66" t="s">
        <v>201</v>
      </c>
      <c r="H326" s="66" t="s">
        <v>202</v>
      </c>
      <c r="I326" s="66"/>
      <c r="J326" s="66" t="s">
        <v>39</v>
      </c>
      <c r="K326" s="66" t="s">
        <v>39</v>
      </c>
      <c r="L326" s="66" t="s">
        <v>39</v>
      </c>
      <c r="M326" s="66" t="s">
        <v>37</v>
      </c>
      <c r="N326" s="66" t="s">
        <v>793</v>
      </c>
      <c r="O326" s="66" t="s">
        <v>38</v>
      </c>
      <c r="P326" s="88" t="s">
        <v>39</v>
      </c>
      <c r="Q326" s="69" t="s">
        <v>39</v>
      </c>
      <c r="R326" s="115">
        <v>11.92</v>
      </c>
    </row>
    <row r="327" spans="1:18" s="111" customFormat="1" ht="75.75" customHeight="1">
      <c r="A327" s="151" t="s">
        <v>894</v>
      </c>
      <c r="B327" s="66" t="s">
        <v>128</v>
      </c>
      <c r="C327" s="66" t="s">
        <v>128</v>
      </c>
      <c r="D327" s="124" t="s">
        <v>944</v>
      </c>
      <c r="E327" s="124" t="s">
        <v>947</v>
      </c>
      <c r="F327" s="140" t="s">
        <v>948</v>
      </c>
      <c r="G327" s="66" t="s">
        <v>207</v>
      </c>
      <c r="H327" s="66" t="s">
        <v>202</v>
      </c>
      <c r="I327" s="66" t="s">
        <v>208</v>
      </c>
      <c r="J327" s="66" t="s">
        <v>39</v>
      </c>
      <c r="K327" s="66" t="s">
        <v>39</v>
      </c>
      <c r="L327" s="66" t="s">
        <v>39</v>
      </c>
      <c r="M327" s="66" t="s">
        <v>37</v>
      </c>
      <c r="N327" s="66" t="s">
        <v>793</v>
      </c>
      <c r="O327" s="66" t="s">
        <v>38</v>
      </c>
      <c r="P327" s="88" t="s">
        <v>39</v>
      </c>
      <c r="Q327" s="69" t="s">
        <v>39</v>
      </c>
      <c r="R327" s="115">
        <v>18.76</v>
      </c>
    </row>
    <row r="328" spans="1:18" s="111" customFormat="1" ht="47.25" customHeight="1">
      <c r="A328" s="151" t="s">
        <v>894</v>
      </c>
      <c r="B328" s="66" t="s">
        <v>30</v>
      </c>
      <c r="C328" s="66" t="s">
        <v>31</v>
      </c>
      <c r="D328" s="123" t="s">
        <v>835</v>
      </c>
      <c r="E328" s="123" t="s">
        <v>836</v>
      </c>
      <c r="F328" s="138" t="s">
        <v>949</v>
      </c>
      <c r="G328" s="66" t="s">
        <v>207</v>
      </c>
      <c r="H328" s="66" t="s">
        <v>202</v>
      </c>
      <c r="I328" s="66" t="s">
        <v>208</v>
      </c>
      <c r="J328" s="66" t="s">
        <v>39</v>
      </c>
      <c r="K328" s="66" t="s">
        <v>39</v>
      </c>
      <c r="L328" s="66" t="s">
        <v>39</v>
      </c>
      <c r="M328" s="66" t="s">
        <v>37</v>
      </c>
      <c r="N328" s="66" t="s">
        <v>793</v>
      </c>
      <c r="O328" s="66" t="s">
        <v>38</v>
      </c>
      <c r="P328" s="88" t="s">
        <v>39</v>
      </c>
      <c r="Q328" s="69" t="s">
        <v>39</v>
      </c>
      <c r="R328" s="115">
        <v>15.48</v>
      </c>
    </row>
    <row r="329" spans="1:18" s="111" customFormat="1" ht="75.75" customHeight="1">
      <c r="A329" s="151" t="s">
        <v>894</v>
      </c>
      <c r="B329" s="66" t="s">
        <v>30</v>
      </c>
      <c r="C329" s="66" t="s">
        <v>31</v>
      </c>
      <c r="D329" s="123" t="s">
        <v>839</v>
      </c>
      <c r="E329" s="123" t="s">
        <v>840</v>
      </c>
      <c r="F329" s="138" t="s">
        <v>950</v>
      </c>
      <c r="G329" s="66" t="s">
        <v>207</v>
      </c>
      <c r="H329" s="66" t="s">
        <v>202</v>
      </c>
      <c r="I329" s="66" t="s">
        <v>208</v>
      </c>
      <c r="J329" s="66" t="s">
        <v>39</v>
      </c>
      <c r="K329" s="66" t="s">
        <v>39</v>
      </c>
      <c r="L329" s="66" t="s">
        <v>39</v>
      </c>
      <c r="M329" s="66" t="s">
        <v>37</v>
      </c>
      <c r="N329" s="66" t="s">
        <v>793</v>
      </c>
      <c r="O329" s="66" t="s">
        <v>38</v>
      </c>
      <c r="P329" s="88" t="s">
        <v>39</v>
      </c>
      <c r="Q329" s="69" t="s">
        <v>39</v>
      </c>
      <c r="R329" s="115">
        <v>20.47</v>
      </c>
    </row>
    <row r="330" spans="1:18" s="111" customFormat="1" ht="90" customHeight="1">
      <c r="A330" s="151" t="s">
        <v>920</v>
      </c>
      <c r="B330" s="66" t="s">
        <v>128</v>
      </c>
      <c r="C330" s="66" t="s">
        <v>128</v>
      </c>
      <c r="D330" s="124" t="s">
        <v>422</v>
      </c>
      <c r="E330" s="124" t="s">
        <v>951</v>
      </c>
      <c r="F330" s="140" t="s">
        <v>952</v>
      </c>
      <c r="G330" s="66" t="s">
        <v>201</v>
      </c>
      <c r="H330" s="66" t="s">
        <v>202</v>
      </c>
      <c r="I330" s="66"/>
      <c r="J330" s="66" t="s">
        <v>39</v>
      </c>
      <c r="K330" s="66" t="s">
        <v>39</v>
      </c>
      <c r="L330" s="66" t="s">
        <v>39</v>
      </c>
      <c r="M330" s="66" t="s">
        <v>37</v>
      </c>
      <c r="N330" s="66" t="s">
        <v>793</v>
      </c>
      <c r="O330" s="66" t="s">
        <v>38</v>
      </c>
      <c r="P330" s="88" t="s">
        <v>39</v>
      </c>
      <c r="Q330" s="69" t="s">
        <v>39</v>
      </c>
      <c r="R330" s="115">
        <v>11.93</v>
      </c>
    </row>
    <row r="331" spans="1:18" s="111" customFormat="1" ht="56.25" customHeight="1">
      <c r="A331" s="151" t="s">
        <v>953</v>
      </c>
      <c r="B331" s="66" t="s">
        <v>30</v>
      </c>
      <c r="C331" s="66" t="s">
        <v>31</v>
      </c>
      <c r="D331" s="127" t="s">
        <v>954</v>
      </c>
      <c r="E331" s="124" t="s">
        <v>955</v>
      </c>
      <c r="F331" s="141" t="s">
        <v>956</v>
      </c>
      <c r="G331" s="66" t="s">
        <v>201</v>
      </c>
      <c r="H331" s="66" t="s">
        <v>202</v>
      </c>
      <c r="I331" s="66"/>
      <c r="J331" s="66" t="s">
        <v>39</v>
      </c>
      <c r="K331" s="66" t="s">
        <v>39</v>
      </c>
      <c r="L331" s="66" t="s">
        <v>39</v>
      </c>
      <c r="M331" s="66" t="s">
        <v>37</v>
      </c>
      <c r="N331" s="66" t="s">
        <v>793</v>
      </c>
      <c r="O331" s="66" t="s">
        <v>38</v>
      </c>
      <c r="P331" s="88" t="s">
        <v>39</v>
      </c>
      <c r="Q331" s="69" t="s">
        <v>39</v>
      </c>
      <c r="R331" s="115">
        <v>12.76</v>
      </c>
    </row>
    <row r="332" spans="1:18" s="111" customFormat="1" ht="59.25" customHeight="1">
      <c r="A332" s="151" t="s">
        <v>957</v>
      </c>
      <c r="B332" s="66" t="s">
        <v>30</v>
      </c>
      <c r="C332" s="66" t="s">
        <v>31</v>
      </c>
      <c r="D332" s="126" t="s">
        <v>958</v>
      </c>
      <c r="E332" s="131" t="s">
        <v>959</v>
      </c>
      <c r="F332" s="139" t="s">
        <v>960</v>
      </c>
      <c r="G332" s="66" t="s">
        <v>207</v>
      </c>
      <c r="H332" s="66" t="s">
        <v>202</v>
      </c>
      <c r="I332" s="66" t="s">
        <v>208</v>
      </c>
      <c r="J332" s="66" t="s">
        <v>39</v>
      </c>
      <c r="K332" s="66" t="s">
        <v>39</v>
      </c>
      <c r="L332" s="66" t="s">
        <v>39</v>
      </c>
      <c r="M332" s="66" t="s">
        <v>37</v>
      </c>
      <c r="N332" s="66" t="s">
        <v>793</v>
      </c>
      <c r="O332" s="66" t="s">
        <v>38</v>
      </c>
      <c r="P332" s="88" t="s">
        <v>39</v>
      </c>
      <c r="Q332" s="69" t="s">
        <v>39</v>
      </c>
      <c r="R332" s="115">
        <v>17.61</v>
      </c>
    </row>
    <row r="333" spans="1:18" s="111" customFormat="1" ht="51.75" customHeight="1">
      <c r="A333" s="151" t="s">
        <v>961</v>
      </c>
      <c r="B333" s="66" t="s">
        <v>30</v>
      </c>
      <c r="C333" s="66" t="s">
        <v>31</v>
      </c>
      <c r="D333" s="127" t="s">
        <v>962</v>
      </c>
      <c r="E333" s="124" t="s">
        <v>963</v>
      </c>
      <c r="F333" s="138" t="s">
        <v>964</v>
      </c>
      <c r="G333" s="66" t="s">
        <v>201</v>
      </c>
      <c r="H333" s="66" t="s">
        <v>202</v>
      </c>
      <c r="I333" s="66"/>
      <c r="J333" s="66" t="s">
        <v>39</v>
      </c>
      <c r="K333" s="66" t="s">
        <v>39</v>
      </c>
      <c r="L333" s="66" t="s">
        <v>39</v>
      </c>
      <c r="M333" s="66" t="s">
        <v>37</v>
      </c>
      <c r="N333" s="66" t="s">
        <v>793</v>
      </c>
      <c r="O333" s="66" t="s">
        <v>38</v>
      </c>
      <c r="P333" s="88" t="s">
        <v>39</v>
      </c>
      <c r="Q333" s="69" t="s">
        <v>39</v>
      </c>
      <c r="R333" s="115">
        <v>11.17</v>
      </c>
    </row>
    <row r="334" spans="1:18" s="111" customFormat="1" ht="64.5" customHeight="1">
      <c r="A334" s="151" t="s">
        <v>965</v>
      </c>
      <c r="B334" s="66" t="s">
        <v>30</v>
      </c>
      <c r="C334" s="66" t="s">
        <v>31</v>
      </c>
      <c r="D334" s="124" t="s">
        <v>966</v>
      </c>
      <c r="E334" s="131" t="s">
        <v>967</v>
      </c>
      <c r="F334" s="141" t="s">
        <v>968</v>
      </c>
      <c r="G334" s="66" t="s">
        <v>207</v>
      </c>
      <c r="H334" s="66" t="s">
        <v>202</v>
      </c>
      <c r="I334" s="66" t="s">
        <v>208</v>
      </c>
      <c r="J334" s="66" t="s">
        <v>39</v>
      </c>
      <c r="K334" s="66" t="s">
        <v>39</v>
      </c>
      <c r="L334" s="66" t="s">
        <v>39</v>
      </c>
      <c r="M334" s="66" t="s">
        <v>37</v>
      </c>
      <c r="N334" s="66" t="s">
        <v>793</v>
      </c>
      <c r="O334" s="66" t="s">
        <v>38</v>
      </c>
      <c r="P334" s="88" t="s">
        <v>39</v>
      </c>
      <c r="Q334" s="69" t="s">
        <v>39</v>
      </c>
      <c r="R334" s="115">
        <v>20.73</v>
      </c>
    </row>
    <row r="335" spans="1:18" s="111" customFormat="1" ht="75.75" customHeight="1">
      <c r="A335" s="151" t="s">
        <v>969</v>
      </c>
      <c r="B335" s="66" t="s">
        <v>30</v>
      </c>
      <c r="C335" s="66" t="s">
        <v>31</v>
      </c>
      <c r="D335" s="123" t="s">
        <v>843</v>
      </c>
      <c r="E335" s="123" t="s">
        <v>844</v>
      </c>
      <c r="F335" s="138" t="s">
        <v>970</v>
      </c>
      <c r="G335" s="66" t="s">
        <v>201</v>
      </c>
      <c r="H335" s="66" t="s">
        <v>202</v>
      </c>
      <c r="I335" s="66"/>
      <c r="J335" s="66" t="s">
        <v>39</v>
      </c>
      <c r="K335" s="66" t="s">
        <v>39</v>
      </c>
      <c r="L335" s="66" t="s">
        <v>39</v>
      </c>
      <c r="M335" s="66" t="s">
        <v>37</v>
      </c>
      <c r="N335" s="66" t="s">
        <v>793</v>
      </c>
      <c r="O335" s="66" t="s">
        <v>38</v>
      </c>
      <c r="P335" s="88" t="s">
        <v>39</v>
      </c>
      <c r="Q335" s="69" t="s">
        <v>39</v>
      </c>
      <c r="R335" s="115">
        <v>13.78</v>
      </c>
    </row>
    <row r="336" spans="1:18" s="111" customFormat="1" ht="75.75" customHeight="1">
      <c r="A336" s="154" t="s">
        <v>399</v>
      </c>
      <c r="B336" s="66" t="s">
        <v>128</v>
      </c>
      <c r="C336" s="66" t="s">
        <v>128</v>
      </c>
      <c r="D336" s="124" t="s">
        <v>170</v>
      </c>
      <c r="E336" s="124" t="s">
        <v>971</v>
      </c>
      <c r="F336" s="140" t="s">
        <v>972</v>
      </c>
      <c r="G336" s="66" t="s">
        <v>207</v>
      </c>
      <c r="H336" s="66" t="s">
        <v>265</v>
      </c>
      <c r="I336" s="66" t="s">
        <v>1276</v>
      </c>
      <c r="J336" s="66" t="s">
        <v>39</v>
      </c>
      <c r="K336" s="66" t="s">
        <v>39</v>
      </c>
      <c r="L336" s="66" t="s">
        <v>39</v>
      </c>
      <c r="M336" s="66" t="s">
        <v>37</v>
      </c>
      <c r="N336" s="66" t="s">
        <v>793</v>
      </c>
      <c r="O336" s="66" t="s">
        <v>38</v>
      </c>
      <c r="P336" s="88" t="s">
        <v>39</v>
      </c>
      <c r="Q336" s="69" t="s">
        <v>39</v>
      </c>
      <c r="R336" s="115">
        <v>6.48</v>
      </c>
    </row>
    <row r="337" spans="1:18" s="111" customFormat="1" ht="75.75" customHeight="1">
      <c r="A337" s="151" t="s">
        <v>965</v>
      </c>
      <c r="B337" s="66" t="s">
        <v>30</v>
      </c>
      <c r="C337" s="66" t="s">
        <v>31</v>
      </c>
      <c r="D337" s="128" t="s">
        <v>973</v>
      </c>
      <c r="E337" s="124" t="s">
        <v>974</v>
      </c>
      <c r="F337" s="142" t="s">
        <v>975</v>
      </c>
      <c r="G337" s="66" t="s">
        <v>207</v>
      </c>
      <c r="H337" s="66" t="s">
        <v>202</v>
      </c>
      <c r="I337" s="66" t="s">
        <v>208</v>
      </c>
      <c r="J337" s="66" t="s">
        <v>39</v>
      </c>
      <c r="K337" s="66" t="s">
        <v>39</v>
      </c>
      <c r="L337" s="66" t="s">
        <v>39</v>
      </c>
      <c r="M337" s="66" t="s">
        <v>37</v>
      </c>
      <c r="N337" s="66" t="s">
        <v>793</v>
      </c>
      <c r="O337" s="66" t="s">
        <v>38</v>
      </c>
      <c r="P337" s="88" t="s">
        <v>39</v>
      </c>
      <c r="Q337" s="69" t="s">
        <v>39</v>
      </c>
      <c r="R337" s="115">
        <v>19.8</v>
      </c>
    </row>
    <row r="338" spans="1:18" s="111" customFormat="1" ht="75.75" customHeight="1">
      <c r="A338" s="151" t="s">
        <v>969</v>
      </c>
      <c r="B338" s="66" t="s">
        <v>30</v>
      </c>
      <c r="C338" s="66" t="s">
        <v>31</v>
      </c>
      <c r="D338" s="123" t="s">
        <v>976</v>
      </c>
      <c r="E338" s="123" t="s">
        <v>977</v>
      </c>
      <c r="F338" s="138" t="s">
        <v>978</v>
      </c>
      <c r="G338" s="66" t="s">
        <v>201</v>
      </c>
      <c r="H338" s="66" t="s">
        <v>202</v>
      </c>
      <c r="I338" s="66"/>
      <c r="J338" s="66" t="s">
        <v>39</v>
      </c>
      <c r="K338" s="66" t="s">
        <v>39</v>
      </c>
      <c r="L338" s="66" t="s">
        <v>39</v>
      </c>
      <c r="M338" s="66" t="s">
        <v>37</v>
      </c>
      <c r="N338" s="66" t="s">
        <v>793</v>
      </c>
      <c r="O338" s="66" t="s">
        <v>38</v>
      </c>
      <c r="P338" s="88" t="s">
        <v>39</v>
      </c>
      <c r="Q338" s="69" t="s">
        <v>39</v>
      </c>
      <c r="R338" s="115">
        <v>12.92</v>
      </c>
    </row>
    <row r="339" spans="1:18" s="111" customFormat="1" ht="63" customHeight="1">
      <c r="A339" s="151" t="s">
        <v>957</v>
      </c>
      <c r="B339" s="66" t="s">
        <v>30</v>
      </c>
      <c r="C339" s="66" t="s">
        <v>31</v>
      </c>
      <c r="D339" s="124" t="s">
        <v>847</v>
      </c>
      <c r="E339" s="124" t="s">
        <v>848</v>
      </c>
      <c r="F339" s="139" t="s">
        <v>979</v>
      </c>
      <c r="G339" s="66" t="s">
        <v>207</v>
      </c>
      <c r="H339" s="66" t="s">
        <v>202</v>
      </c>
      <c r="I339" s="66" t="s">
        <v>208</v>
      </c>
      <c r="J339" s="66" t="s">
        <v>39</v>
      </c>
      <c r="K339" s="66" t="s">
        <v>39</v>
      </c>
      <c r="L339" s="66" t="s">
        <v>39</v>
      </c>
      <c r="M339" s="66" t="s">
        <v>37</v>
      </c>
      <c r="N339" s="66" t="s">
        <v>793</v>
      </c>
      <c r="O339" s="66" t="s">
        <v>38</v>
      </c>
      <c r="P339" s="88" t="s">
        <v>39</v>
      </c>
      <c r="Q339" s="69" t="s">
        <v>39</v>
      </c>
      <c r="R339" s="115">
        <v>18.81</v>
      </c>
    </row>
    <row r="340" spans="1:18" s="111" customFormat="1" ht="62.25" customHeight="1">
      <c r="A340" s="151" t="s">
        <v>957</v>
      </c>
      <c r="B340" s="66" t="s">
        <v>30</v>
      </c>
      <c r="C340" s="66" t="s">
        <v>31</v>
      </c>
      <c r="D340" s="123" t="s">
        <v>980</v>
      </c>
      <c r="E340" s="124" t="s">
        <v>981</v>
      </c>
      <c r="F340" s="138" t="s">
        <v>982</v>
      </c>
      <c r="G340" s="66" t="s">
        <v>207</v>
      </c>
      <c r="H340" s="66" t="s">
        <v>202</v>
      </c>
      <c r="I340" s="66" t="s">
        <v>208</v>
      </c>
      <c r="J340" s="66" t="s">
        <v>39</v>
      </c>
      <c r="K340" s="66" t="s">
        <v>39</v>
      </c>
      <c r="L340" s="66" t="s">
        <v>39</v>
      </c>
      <c r="M340" s="66" t="s">
        <v>37</v>
      </c>
      <c r="N340" s="66" t="s">
        <v>793</v>
      </c>
      <c r="O340" s="66" t="s">
        <v>38</v>
      </c>
      <c r="P340" s="88" t="s">
        <v>39</v>
      </c>
      <c r="Q340" s="69" t="s">
        <v>39</v>
      </c>
      <c r="R340" s="115">
        <v>17.93</v>
      </c>
    </row>
    <row r="341" spans="1:18" s="111" customFormat="1" ht="75.75" customHeight="1">
      <c r="A341" s="151" t="s">
        <v>965</v>
      </c>
      <c r="B341" s="66" t="s">
        <v>30</v>
      </c>
      <c r="C341" s="66" t="s">
        <v>31</v>
      </c>
      <c r="D341" s="123" t="s">
        <v>250</v>
      </c>
      <c r="E341" s="124" t="s">
        <v>983</v>
      </c>
      <c r="F341" s="138" t="s">
        <v>984</v>
      </c>
      <c r="G341" s="66" t="s">
        <v>207</v>
      </c>
      <c r="H341" s="66" t="s">
        <v>202</v>
      </c>
      <c r="I341" s="66" t="s">
        <v>208</v>
      </c>
      <c r="J341" s="66" t="s">
        <v>39</v>
      </c>
      <c r="K341" s="66" t="s">
        <v>39</v>
      </c>
      <c r="L341" s="66" t="s">
        <v>39</v>
      </c>
      <c r="M341" s="66" t="s">
        <v>37</v>
      </c>
      <c r="N341" s="66" t="s">
        <v>793</v>
      </c>
      <c r="O341" s="66" t="s">
        <v>38</v>
      </c>
      <c r="P341" s="88" t="s">
        <v>39</v>
      </c>
      <c r="Q341" s="69" t="s">
        <v>39</v>
      </c>
      <c r="R341" s="115">
        <v>19.9</v>
      </c>
    </row>
    <row r="342" spans="1:18" s="111" customFormat="1" ht="75.75" customHeight="1">
      <c r="A342" s="151" t="s">
        <v>957</v>
      </c>
      <c r="B342" s="66" t="s">
        <v>30</v>
      </c>
      <c r="C342" s="66" t="s">
        <v>31</v>
      </c>
      <c r="D342" s="126" t="s">
        <v>985</v>
      </c>
      <c r="E342" s="123" t="s">
        <v>986</v>
      </c>
      <c r="F342" s="138" t="s">
        <v>987</v>
      </c>
      <c r="G342" s="66" t="s">
        <v>207</v>
      </c>
      <c r="H342" s="66" t="s">
        <v>202</v>
      </c>
      <c r="I342" s="66" t="s">
        <v>208</v>
      </c>
      <c r="J342" s="66" t="s">
        <v>39</v>
      </c>
      <c r="K342" s="66" t="s">
        <v>39</v>
      </c>
      <c r="L342" s="66" t="s">
        <v>39</v>
      </c>
      <c r="M342" s="66" t="s">
        <v>37</v>
      </c>
      <c r="N342" s="66" t="s">
        <v>793</v>
      </c>
      <c r="O342" s="66" t="s">
        <v>38</v>
      </c>
      <c r="P342" s="88" t="s">
        <v>39</v>
      </c>
      <c r="Q342" s="69" t="s">
        <v>39</v>
      </c>
      <c r="R342" s="115">
        <v>20.03</v>
      </c>
    </row>
    <row r="343" spans="1:18" s="111" customFormat="1" ht="75.75" customHeight="1">
      <c r="A343" s="151" t="s">
        <v>965</v>
      </c>
      <c r="B343" s="66" t="s">
        <v>30</v>
      </c>
      <c r="C343" s="66" t="s">
        <v>31</v>
      </c>
      <c r="D343" s="124" t="s">
        <v>988</v>
      </c>
      <c r="E343" s="124" t="s">
        <v>989</v>
      </c>
      <c r="F343" s="140" t="s">
        <v>990</v>
      </c>
      <c r="G343" s="66" t="s">
        <v>207</v>
      </c>
      <c r="H343" s="66" t="s">
        <v>202</v>
      </c>
      <c r="I343" s="66" t="s">
        <v>208</v>
      </c>
      <c r="J343" s="66" t="s">
        <v>39</v>
      </c>
      <c r="K343" s="66" t="s">
        <v>39</v>
      </c>
      <c r="L343" s="66" t="s">
        <v>39</v>
      </c>
      <c r="M343" s="66" t="s">
        <v>37</v>
      </c>
      <c r="N343" s="66" t="s">
        <v>793</v>
      </c>
      <c r="O343" s="66" t="s">
        <v>38</v>
      </c>
      <c r="P343" s="88" t="s">
        <v>39</v>
      </c>
      <c r="Q343" s="69" t="s">
        <v>39</v>
      </c>
      <c r="R343" s="115">
        <v>19.7</v>
      </c>
    </row>
    <row r="344" spans="1:18" s="111" customFormat="1" ht="75.75" customHeight="1">
      <c r="A344" s="151" t="s">
        <v>961</v>
      </c>
      <c r="B344" s="66" t="s">
        <v>30</v>
      </c>
      <c r="C344" s="66" t="s">
        <v>31</v>
      </c>
      <c r="D344" s="129" t="s">
        <v>851</v>
      </c>
      <c r="E344" s="134" t="s">
        <v>852</v>
      </c>
      <c r="F344" s="143" t="s">
        <v>853</v>
      </c>
      <c r="G344" s="66" t="s">
        <v>201</v>
      </c>
      <c r="H344" s="66" t="s">
        <v>202</v>
      </c>
      <c r="I344" s="66"/>
      <c r="J344" s="66" t="s">
        <v>39</v>
      </c>
      <c r="K344" s="66" t="s">
        <v>39</v>
      </c>
      <c r="L344" s="66" t="s">
        <v>39</v>
      </c>
      <c r="M344" s="66" t="s">
        <v>37</v>
      </c>
      <c r="N344" s="66" t="s">
        <v>793</v>
      </c>
      <c r="O344" s="66" t="s">
        <v>38</v>
      </c>
      <c r="P344" s="88" t="s">
        <v>39</v>
      </c>
      <c r="Q344" s="69" t="s">
        <v>39</v>
      </c>
      <c r="R344" s="115">
        <v>10.52</v>
      </c>
    </row>
    <row r="345" spans="1:18" s="111" customFormat="1" ht="75.75" customHeight="1">
      <c r="A345" s="151" t="s">
        <v>965</v>
      </c>
      <c r="B345" s="66" t="s">
        <v>30</v>
      </c>
      <c r="C345" s="66" t="s">
        <v>31</v>
      </c>
      <c r="D345" s="131" t="s">
        <v>991</v>
      </c>
      <c r="E345" s="131" t="s">
        <v>992</v>
      </c>
      <c r="F345" s="141" t="s">
        <v>993</v>
      </c>
      <c r="G345" s="66" t="s">
        <v>207</v>
      </c>
      <c r="H345" s="66" t="s">
        <v>202</v>
      </c>
      <c r="I345" s="66" t="s">
        <v>208</v>
      </c>
      <c r="J345" s="66" t="s">
        <v>39</v>
      </c>
      <c r="K345" s="66" t="s">
        <v>39</v>
      </c>
      <c r="L345" s="66" t="s">
        <v>39</v>
      </c>
      <c r="M345" s="66" t="s">
        <v>37</v>
      </c>
      <c r="N345" s="66" t="s">
        <v>793</v>
      </c>
      <c r="O345" s="66" t="s">
        <v>38</v>
      </c>
      <c r="P345" s="88" t="s">
        <v>39</v>
      </c>
      <c r="Q345" s="69" t="s">
        <v>39</v>
      </c>
      <c r="R345" s="115">
        <v>21.11</v>
      </c>
    </row>
    <row r="346" spans="1:18" s="111" customFormat="1" ht="75.75" customHeight="1">
      <c r="A346" s="152" t="s">
        <v>994</v>
      </c>
      <c r="B346" s="66" t="s">
        <v>30</v>
      </c>
      <c r="C346" s="66" t="s">
        <v>31</v>
      </c>
      <c r="D346" s="123" t="s">
        <v>995</v>
      </c>
      <c r="E346" s="123" t="s">
        <v>996</v>
      </c>
      <c r="F346" s="138" t="s">
        <v>997</v>
      </c>
      <c r="G346" s="66" t="s">
        <v>207</v>
      </c>
      <c r="H346" s="66" t="s">
        <v>202</v>
      </c>
      <c r="I346" s="66" t="s">
        <v>208</v>
      </c>
      <c r="J346" s="66" t="s">
        <v>39</v>
      </c>
      <c r="K346" s="66" t="s">
        <v>39</v>
      </c>
      <c r="L346" s="66" t="s">
        <v>39</v>
      </c>
      <c r="M346" s="66" t="s">
        <v>37</v>
      </c>
      <c r="N346" s="66" t="s">
        <v>793</v>
      </c>
      <c r="O346" s="66" t="s">
        <v>38</v>
      </c>
      <c r="P346" s="88" t="s">
        <v>39</v>
      </c>
      <c r="Q346" s="69" t="s">
        <v>39</v>
      </c>
      <c r="R346" s="115">
        <v>7.87</v>
      </c>
    </row>
    <row r="347" spans="1:18" s="111" customFormat="1" ht="57.75" customHeight="1">
      <c r="A347" s="152" t="s">
        <v>994</v>
      </c>
      <c r="B347" s="66" t="s">
        <v>30</v>
      </c>
      <c r="C347" s="66" t="s">
        <v>31</v>
      </c>
      <c r="D347" s="123" t="s">
        <v>998</v>
      </c>
      <c r="E347" s="123" t="s">
        <v>999</v>
      </c>
      <c r="F347" s="138" t="s">
        <v>1000</v>
      </c>
      <c r="G347" s="66" t="s">
        <v>207</v>
      </c>
      <c r="H347" s="66" t="s">
        <v>202</v>
      </c>
      <c r="I347" s="66" t="s">
        <v>208</v>
      </c>
      <c r="J347" s="66" t="s">
        <v>39</v>
      </c>
      <c r="K347" s="66" t="s">
        <v>39</v>
      </c>
      <c r="L347" s="66" t="s">
        <v>39</v>
      </c>
      <c r="M347" s="66" t="s">
        <v>37</v>
      </c>
      <c r="N347" s="66" t="s">
        <v>793</v>
      </c>
      <c r="O347" s="66" t="s">
        <v>38</v>
      </c>
      <c r="P347" s="88" t="s">
        <v>39</v>
      </c>
      <c r="Q347" s="69" t="s">
        <v>39</v>
      </c>
      <c r="R347" s="115">
        <v>12.27</v>
      </c>
    </row>
    <row r="348" spans="1:18" s="111" customFormat="1" ht="75.75" customHeight="1">
      <c r="A348" s="151" t="s">
        <v>965</v>
      </c>
      <c r="B348" s="66" t="s">
        <v>30</v>
      </c>
      <c r="C348" s="66" t="s">
        <v>31</v>
      </c>
      <c r="D348" s="126" t="s">
        <v>1001</v>
      </c>
      <c r="E348" s="123" t="s">
        <v>1002</v>
      </c>
      <c r="F348" s="138" t="s">
        <v>1003</v>
      </c>
      <c r="G348" s="66" t="s">
        <v>207</v>
      </c>
      <c r="H348" s="66" t="s">
        <v>202</v>
      </c>
      <c r="I348" s="66" t="s">
        <v>208</v>
      </c>
      <c r="J348" s="66" t="s">
        <v>39</v>
      </c>
      <c r="K348" s="66" t="s">
        <v>39</v>
      </c>
      <c r="L348" s="66" t="s">
        <v>39</v>
      </c>
      <c r="M348" s="66" t="s">
        <v>37</v>
      </c>
      <c r="N348" s="66" t="s">
        <v>793</v>
      </c>
      <c r="O348" s="66" t="s">
        <v>38</v>
      </c>
      <c r="P348" s="88" t="s">
        <v>39</v>
      </c>
      <c r="Q348" s="69" t="s">
        <v>39</v>
      </c>
      <c r="R348" s="115">
        <v>20.3</v>
      </c>
    </row>
    <row r="349" spans="1:18" s="111" customFormat="1" ht="89.25" customHeight="1">
      <c r="A349" s="151" t="s">
        <v>965</v>
      </c>
      <c r="B349" s="66" t="s">
        <v>128</v>
      </c>
      <c r="C349" s="66" t="s">
        <v>128</v>
      </c>
      <c r="D349" s="124" t="s">
        <v>1004</v>
      </c>
      <c r="E349" s="124" t="s">
        <v>1005</v>
      </c>
      <c r="F349" s="139" t="s">
        <v>1006</v>
      </c>
      <c r="G349" s="66" t="s">
        <v>207</v>
      </c>
      <c r="H349" s="66" t="s">
        <v>202</v>
      </c>
      <c r="I349" s="66" t="s">
        <v>208</v>
      </c>
      <c r="J349" s="66" t="s">
        <v>39</v>
      </c>
      <c r="K349" s="66" t="s">
        <v>39</v>
      </c>
      <c r="L349" s="66" t="s">
        <v>39</v>
      </c>
      <c r="M349" s="66" t="s">
        <v>37</v>
      </c>
      <c r="N349" s="66" t="s">
        <v>793</v>
      </c>
      <c r="O349" s="66" t="s">
        <v>38</v>
      </c>
      <c r="P349" s="88" t="s">
        <v>39</v>
      </c>
      <c r="Q349" s="69" t="s">
        <v>39</v>
      </c>
      <c r="R349" s="115">
        <v>20.89</v>
      </c>
    </row>
    <row r="350" spans="1:18" s="111" customFormat="1" ht="60.75" customHeight="1">
      <c r="A350" s="151" t="s">
        <v>1007</v>
      </c>
      <c r="B350" s="66" t="s">
        <v>128</v>
      </c>
      <c r="C350" s="66" t="s">
        <v>128</v>
      </c>
      <c r="D350" s="128" t="s">
        <v>1008</v>
      </c>
      <c r="E350" s="128" t="s">
        <v>1009</v>
      </c>
      <c r="F350" s="142" t="s">
        <v>1010</v>
      </c>
      <c r="G350" s="66" t="s">
        <v>207</v>
      </c>
      <c r="H350" s="66" t="s">
        <v>265</v>
      </c>
      <c r="I350" s="66" t="s">
        <v>1277</v>
      </c>
      <c r="J350" s="66" t="s">
        <v>39</v>
      </c>
      <c r="K350" s="66" t="s">
        <v>39</v>
      </c>
      <c r="L350" s="66" t="s">
        <v>39</v>
      </c>
      <c r="M350" s="66" t="s">
        <v>37</v>
      </c>
      <c r="N350" s="66" t="s">
        <v>793</v>
      </c>
      <c r="O350" s="66" t="s">
        <v>38</v>
      </c>
      <c r="P350" s="88" t="s">
        <v>39</v>
      </c>
      <c r="Q350" s="69" t="s">
        <v>39</v>
      </c>
      <c r="R350" s="115">
        <v>14.78</v>
      </c>
    </row>
    <row r="351" spans="1:18" s="111" customFormat="1" ht="75.75" customHeight="1">
      <c r="A351" s="151" t="s">
        <v>1011</v>
      </c>
      <c r="B351" s="66" t="s">
        <v>30</v>
      </c>
      <c r="C351" s="66" t="s">
        <v>31</v>
      </c>
      <c r="D351" s="123" t="s">
        <v>1012</v>
      </c>
      <c r="E351" s="123" t="s">
        <v>1013</v>
      </c>
      <c r="F351" s="138" t="s">
        <v>1014</v>
      </c>
      <c r="G351" s="66" t="s">
        <v>207</v>
      </c>
      <c r="H351" s="66" t="s">
        <v>202</v>
      </c>
      <c r="I351" s="66" t="s">
        <v>208</v>
      </c>
      <c r="J351" s="66" t="s">
        <v>39</v>
      </c>
      <c r="K351" s="66" t="s">
        <v>39</v>
      </c>
      <c r="L351" s="66" t="s">
        <v>39</v>
      </c>
      <c r="M351" s="66" t="s">
        <v>37</v>
      </c>
      <c r="N351" s="66" t="s">
        <v>793</v>
      </c>
      <c r="O351" s="66" t="s">
        <v>38</v>
      </c>
      <c r="P351" s="88" t="s">
        <v>39</v>
      </c>
      <c r="Q351" s="69" t="s">
        <v>39</v>
      </c>
      <c r="R351" s="115">
        <v>18.88</v>
      </c>
    </row>
    <row r="352" spans="1:18" s="111" customFormat="1" ht="65.25" customHeight="1">
      <c r="A352" s="151" t="s">
        <v>1015</v>
      </c>
      <c r="B352" s="66" t="s">
        <v>30</v>
      </c>
      <c r="C352" s="66" t="s">
        <v>31</v>
      </c>
      <c r="D352" s="123" t="s">
        <v>1016</v>
      </c>
      <c r="E352" s="123" t="s">
        <v>1017</v>
      </c>
      <c r="F352" s="138" t="s">
        <v>1018</v>
      </c>
      <c r="G352" s="66" t="s">
        <v>201</v>
      </c>
      <c r="H352" s="66" t="s">
        <v>202</v>
      </c>
      <c r="I352" s="66"/>
      <c r="J352" s="66" t="s">
        <v>39</v>
      </c>
      <c r="K352" s="66" t="s">
        <v>39</v>
      </c>
      <c r="L352" s="66" t="s">
        <v>39</v>
      </c>
      <c r="M352" s="66" t="s">
        <v>37</v>
      </c>
      <c r="N352" s="66" t="s">
        <v>793</v>
      </c>
      <c r="O352" s="66" t="s">
        <v>38</v>
      </c>
      <c r="P352" s="88" t="s">
        <v>39</v>
      </c>
      <c r="Q352" s="69" t="s">
        <v>39</v>
      </c>
      <c r="R352" s="115">
        <v>13.19</v>
      </c>
    </row>
    <row r="353" spans="1:18" s="111" customFormat="1" ht="63" customHeight="1">
      <c r="A353" s="151" t="s">
        <v>965</v>
      </c>
      <c r="B353" s="66" t="s">
        <v>30</v>
      </c>
      <c r="C353" s="66" t="s">
        <v>31</v>
      </c>
      <c r="D353" s="123" t="s">
        <v>855</v>
      </c>
      <c r="E353" s="123" t="s">
        <v>856</v>
      </c>
      <c r="F353" s="138" t="s">
        <v>1019</v>
      </c>
      <c r="G353" s="66" t="s">
        <v>207</v>
      </c>
      <c r="H353" s="66" t="s">
        <v>202</v>
      </c>
      <c r="I353" s="66" t="s">
        <v>208</v>
      </c>
      <c r="J353" s="66" t="s">
        <v>39</v>
      </c>
      <c r="K353" s="66" t="s">
        <v>39</v>
      </c>
      <c r="L353" s="66" t="s">
        <v>39</v>
      </c>
      <c r="M353" s="66" t="s">
        <v>37</v>
      </c>
      <c r="N353" s="66" t="s">
        <v>793</v>
      </c>
      <c r="O353" s="66" t="s">
        <v>38</v>
      </c>
      <c r="P353" s="88" t="s">
        <v>39</v>
      </c>
      <c r="Q353" s="69" t="s">
        <v>39</v>
      </c>
      <c r="R353" s="115">
        <v>14.47</v>
      </c>
    </row>
    <row r="354" spans="1:18" s="111" customFormat="1" ht="51" customHeight="1">
      <c r="A354" s="152" t="s">
        <v>917</v>
      </c>
      <c r="B354" s="66" t="s">
        <v>30</v>
      </c>
      <c r="C354" s="66" t="s">
        <v>31</v>
      </c>
      <c r="D354" s="129" t="s">
        <v>1020</v>
      </c>
      <c r="E354" s="129" t="s">
        <v>1021</v>
      </c>
      <c r="F354" s="143" t="s">
        <v>1022</v>
      </c>
      <c r="G354" s="66"/>
      <c r="H354" s="66" t="s">
        <v>202</v>
      </c>
      <c r="I354" s="66"/>
      <c r="J354" s="66" t="s">
        <v>39</v>
      </c>
      <c r="K354" s="66" t="s">
        <v>39</v>
      </c>
      <c r="L354" s="66" t="s">
        <v>39</v>
      </c>
      <c r="M354" s="66" t="s">
        <v>37</v>
      </c>
      <c r="N354" s="66" t="s">
        <v>793</v>
      </c>
      <c r="O354" s="66" t="s">
        <v>38</v>
      </c>
      <c r="P354" s="88" t="s">
        <v>39</v>
      </c>
      <c r="Q354" s="69" t="s">
        <v>39</v>
      </c>
      <c r="R354" s="117">
        <v>9.6</v>
      </c>
    </row>
    <row r="355" spans="1:18" s="111" customFormat="1" ht="75.75" customHeight="1">
      <c r="A355" s="152" t="s">
        <v>994</v>
      </c>
      <c r="B355" s="66" t="s">
        <v>30</v>
      </c>
      <c r="C355" s="66" t="s">
        <v>31</v>
      </c>
      <c r="D355" s="123" t="s">
        <v>1023</v>
      </c>
      <c r="E355" s="123" t="s">
        <v>1024</v>
      </c>
      <c r="F355" s="138" t="s">
        <v>1025</v>
      </c>
      <c r="G355" s="66" t="s">
        <v>207</v>
      </c>
      <c r="H355" s="66" t="s">
        <v>202</v>
      </c>
      <c r="I355" s="66" t="s">
        <v>208</v>
      </c>
      <c r="J355" s="66" t="s">
        <v>39</v>
      </c>
      <c r="K355" s="66" t="s">
        <v>39</v>
      </c>
      <c r="L355" s="66" t="s">
        <v>39</v>
      </c>
      <c r="M355" s="66" t="s">
        <v>37</v>
      </c>
      <c r="N355" s="66" t="s">
        <v>793</v>
      </c>
      <c r="O355" s="66" t="s">
        <v>38</v>
      </c>
      <c r="P355" s="88" t="s">
        <v>39</v>
      </c>
      <c r="Q355" s="69" t="s">
        <v>39</v>
      </c>
      <c r="R355" s="115">
        <v>10.49</v>
      </c>
    </row>
    <row r="356" spans="1:18" s="111" customFormat="1" ht="63" customHeight="1">
      <c r="A356" s="151" t="s">
        <v>965</v>
      </c>
      <c r="B356" s="66" t="s">
        <v>30</v>
      </c>
      <c r="C356" s="66" t="s">
        <v>31</v>
      </c>
      <c r="D356" s="131" t="s">
        <v>1026</v>
      </c>
      <c r="E356" s="136" t="s">
        <v>1027</v>
      </c>
      <c r="F356" s="141" t="s">
        <v>1028</v>
      </c>
      <c r="G356" s="66" t="s">
        <v>207</v>
      </c>
      <c r="H356" s="66" t="s">
        <v>202</v>
      </c>
      <c r="I356" s="66" t="s">
        <v>208</v>
      </c>
      <c r="J356" s="66" t="s">
        <v>39</v>
      </c>
      <c r="K356" s="66" t="s">
        <v>39</v>
      </c>
      <c r="L356" s="66" t="s">
        <v>39</v>
      </c>
      <c r="M356" s="66" t="s">
        <v>37</v>
      </c>
      <c r="N356" s="66" t="s">
        <v>793</v>
      </c>
      <c r="O356" s="66" t="s">
        <v>38</v>
      </c>
      <c r="P356" s="88" t="s">
        <v>39</v>
      </c>
      <c r="Q356" s="69" t="s">
        <v>39</v>
      </c>
      <c r="R356" s="115">
        <v>19.95</v>
      </c>
    </row>
    <row r="357" spans="1:18" s="111" customFormat="1" ht="59.25" customHeight="1">
      <c r="A357" s="151" t="s">
        <v>894</v>
      </c>
      <c r="B357" s="66" t="s">
        <v>30</v>
      </c>
      <c r="C357" s="66" t="s">
        <v>31</v>
      </c>
      <c r="D357" s="132" t="s">
        <v>1029</v>
      </c>
      <c r="E357" s="123" t="s">
        <v>1030</v>
      </c>
      <c r="F357" s="138" t="s">
        <v>1031</v>
      </c>
      <c r="G357" s="66" t="s">
        <v>207</v>
      </c>
      <c r="H357" s="66" t="s">
        <v>202</v>
      </c>
      <c r="I357" s="66" t="s">
        <v>208</v>
      </c>
      <c r="J357" s="66" t="s">
        <v>39</v>
      </c>
      <c r="K357" s="66" t="s">
        <v>39</v>
      </c>
      <c r="L357" s="66" t="s">
        <v>39</v>
      </c>
      <c r="M357" s="66" t="s">
        <v>37</v>
      </c>
      <c r="N357" s="66" t="s">
        <v>793</v>
      </c>
      <c r="O357" s="66" t="s">
        <v>38</v>
      </c>
      <c r="P357" s="88" t="s">
        <v>39</v>
      </c>
      <c r="Q357" s="69" t="s">
        <v>39</v>
      </c>
      <c r="R357" s="115">
        <v>15.98</v>
      </c>
    </row>
    <row r="358" spans="1:18" s="111" customFormat="1" ht="60" customHeight="1">
      <c r="A358" s="151" t="s">
        <v>1011</v>
      </c>
      <c r="B358" s="66" t="s">
        <v>128</v>
      </c>
      <c r="C358" s="66" t="s">
        <v>128</v>
      </c>
      <c r="D358" s="133" t="s">
        <v>406</v>
      </c>
      <c r="E358" s="123" t="s">
        <v>860</v>
      </c>
      <c r="F358" s="139" t="s">
        <v>1032</v>
      </c>
      <c r="G358" s="66" t="s">
        <v>207</v>
      </c>
      <c r="H358" s="66" t="s">
        <v>202</v>
      </c>
      <c r="I358" s="66" t="s">
        <v>208</v>
      </c>
      <c r="J358" s="66" t="s">
        <v>39</v>
      </c>
      <c r="K358" s="66" t="s">
        <v>39</v>
      </c>
      <c r="L358" s="66" t="s">
        <v>39</v>
      </c>
      <c r="M358" s="66" t="s">
        <v>37</v>
      </c>
      <c r="N358" s="66" t="s">
        <v>793</v>
      </c>
      <c r="O358" s="66" t="s">
        <v>38</v>
      </c>
      <c r="P358" s="88" t="s">
        <v>39</v>
      </c>
      <c r="Q358" s="69" t="s">
        <v>39</v>
      </c>
      <c r="R358" s="115">
        <v>20.66</v>
      </c>
    </row>
    <row r="359" spans="1:18" s="111" customFormat="1" ht="51" customHeight="1">
      <c r="A359" s="151" t="s">
        <v>1033</v>
      </c>
      <c r="B359" s="66" t="s">
        <v>30</v>
      </c>
      <c r="C359" s="66" t="s">
        <v>31</v>
      </c>
      <c r="D359" s="132" t="s">
        <v>1034</v>
      </c>
      <c r="E359" s="123" t="s">
        <v>1035</v>
      </c>
      <c r="F359" s="138" t="s">
        <v>1036</v>
      </c>
      <c r="G359" s="66" t="s">
        <v>201</v>
      </c>
      <c r="H359" s="66" t="s">
        <v>202</v>
      </c>
      <c r="I359" s="66"/>
      <c r="J359" s="66" t="s">
        <v>39</v>
      </c>
      <c r="K359" s="66" t="s">
        <v>39</v>
      </c>
      <c r="L359" s="66" t="s">
        <v>39</v>
      </c>
      <c r="M359" s="66" t="s">
        <v>37</v>
      </c>
      <c r="N359" s="66" t="s">
        <v>793</v>
      </c>
      <c r="O359" s="66" t="s">
        <v>38</v>
      </c>
      <c r="P359" s="88" t="s">
        <v>39</v>
      </c>
      <c r="Q359" s="69" t="s">
        <v>39</v>
      </c>
      <c r="R359" s="115">
        <v>12.16</v>
      </c>
    </row>
    <row r="360" spans="1:18" s="111" customFormat="1" ht="56.25" customHeight="1">
      <c r="A360" s="151" t="s">
        <v>1011</v>
      </c>
      <c r="B360" s="66" t="s">
        <v>30</v>
      </c>
      <c r="C360" s="66" t="s">
        <v>31</v>
      </c>
      <c r="D360" s="133" t="s">
        <v>1037</v>
      </c>
      <c r="E360" s="123" t="s">
        <v>1038</v>
      </c>
      <c r="F360" s="141" t="s">
        <v>1039</v>
      </c>
      <c r="G360" s="66" t="s">
        <v>207</v>
      </c>
      <c r="H360" s="66" t="s">
        <v>202</v>
      </c>
      <c r="I360" s="66" t="s">
        <v>208</v>
      </c>
      <c r="J360" s="66" t="s">
        <v>39</v>
      </c>
      <c r="K360" s="66" t="s">
        <v>39</v>
      </c>
      <c r="L360" s="66" t="s">
        <v>39</v>
      </c>
      <c r="M360" s="66" t="s">
        <v>37</v>
      </c>
      <c r="N360" s="66" t="s">
        <v>793</v>
      </c>
      <c r="O360" s="66" t="s">
        <v>38</v>
      </c>
      <c r="P360" s="88" t="s">
        <v>39</v>
      </c>
      <c r="Q360" s="69" t="s">
        <v>39</v>
      </c>
      <c r="R360" s="115">
        <v>19.98</v>
      </c>
    </row>
    <row r="361" spans="1:18" s="111" customFormat="1" ht="61.5" customHeight="1">
      <c r="A361" s="151" t="s">
        <v>965</v>
      </c>
      <c r="B361" s="66" t="s">
        <v>30</v>
      </c>
      <c r="C361" s="66" t="s">
        <v>31</v>
      </c>
      <c r="D361" s="133" t="s">
        <v>490</v>
      </c>
      <c r="E361" s="123" t="s">
        <v>1040</v>
      </c>
      <c r="F361" s="139" t="s">
        <v>1041</v>
      </c>
      <c r="G361" s="66" t="s">
        <v>207</v>
      </c>
      <c r="H361" s="66" t="s">
        <v>202</v>
      </c>
      <c r="I361" s="66" t="s">
        <v>208</v>
      </c>
      <c r="J361" s="66" t="s">
        <v>39</v>
      </c>
      <c r="K361" s="66" t="s">
        <v>39</v>
      </c>
      <c r="L361" s="66" t="s">
        <v>39</v>
      </c>
      <c r="M361" s="66" t="s">
        <v>37</v>
      </c>
      <c r="N361" s="66" t="s">
        <v>793</v>
      </c>
      <c r="O361" s="66" t="s">
        <v>38</v>
      </c>
      <c r="P361" s="88" t="s">
        <v>39</v>
      </c>
      <c r="Q361" s="69" t="s">
        <v>39</v>
      </c>
      <c r="R361" s="115">
        <v>19.92</v>
      </c>
    </row>
    <row r="362" spans="1:18" s="111" customFormat="1" ht="46.5" customHeight="1">
      <c r="A362" s="151" t="s">
        <v>1015</v>
      </c>
      <c r="B362" s="66" t="s">
        <v>30</v>
      </c>
      <c r="C362" s="66" t="s">
        <v>31</v>
      </c>
      <c r="D362" s="133" t="s">
        <v>1042</v>
      </c>
      <c r="E362" s="123" t="s">
        <v>1043</v>
      </c>
      <c r="F362" s="139" t="s">
        <v>1044</v>
      </c>
      <c r="G362" s="66" t="s">
        <v>201</v>
      </c>
      <c r="H362" s="66" t="s">
        <v>202</v>
      </c>
      <c r="I362" s="66"/>
      <c r="J362" s="66" t="s">
        <v>39</v>
      </c>
      <c r="K362" s="66" t="s">
        <v>39</v>
      </c>
      <c r="L362" s="66" t="s">
        <v>39</v>
      </c>
      <c r="M362" s="66" t="s">
        <v>37</v>
      </c>
      <c r="N362" s="66" t="s">
        <v>793</v>
      </c>
      <c r="O362" s="66" t="s">
        <v>38</v>
      </c>
      <c r="P362" s="88" t="s">
        <v>39</v>
      </c>
      <c r="Q362" s="69" t="s">
        <v>39</v>
      </c>
      <c r="R362" s="115">
        <v>13.9</v>
      </c>
    </row>
    <row r="363" spans="1:18" s="111" customFormat="1" ht="75.75" customHeight="1">
      <c r="A363" s="151" t="s">
        <v>965</v>
      </c>
      <c r="B363" s="66" t="s">
        <v>128</v>
      </c>
      <c r="C363" s="66" t="s">
        <v>128</v>
      </c>
      <c r="D363" s="133" t="s">
        <v>1045</v>
      </c>
      <c r="E363" s="123" t="s">
        <v>1046</v>
      </c>
      <c r="F363" s="139" t="s">
        <v>1047</v>
      </c>
      <c r="G363" s="66" t="s">
        <v>207</v>
      </c>
      <c r="H363" s="66" t="s">
        <v>202</v>
      </c>
      <c r="I363" s="66" t="s">
        <v>208</v>
      </c>
      <c r="J363" s="66" t="s">
        <v>39</v>
      </c>
      <c r="K363" s="66" t="s">
        <v>39</v>
      </c>
      <c r="L363" s="66" t="s">
        <v>39</v>
      </c>
      <c r="M363" s="66" t="s">
        <v>37</v>
      </c>
      <c r="N363" s="66" t="s">
        <v>793</v>
      </c>
      <c r="O363" s="66" t="s">
        <v>38</v>
      </c>
      <c r="P363" s="88" t="s">
        <v>39</v>
      </c>
      <c r="Q363" s="69" t="s">
        <v>39</v>
      </c>
      <c r="R363" s="115">
        <v>20.21</v>
      </c>
    </row>
    <row r="364" spans="1:18" s="111" customFormat="1" ht="75.75" customHeight="1">
      <c r="A364" s="151" t="s">
        <v>965</v>
      </c>
      <c r="B364" s="66" t="s">
        <v>30</v>
      </c>
      <c r="C364" s="66" t="s">
        <v>31</v>
      </c>
      <c r="D364" s="126" t="s">
        <v>1048</v>
      </c>
      <c r="E364" s="123" t="s">
        <v>1049</v>
      </c>
      <c r="F364" s="138" t="s">
        <v>1050</v>
      </c>
      <c r="G364" s="66" t="s">
        <v>207</v>
      </c>
      <c r="H364" s="66" t="s">
        <v>202</v>
      </c>
      <c r="I364" s="66" t="s">
        <v>208</v>
      </c>
      <c r="J364" s="66" t="s">
        <v>39</v>
      </c>
      <c r="K364" s="66" t="s">
        <v>39</v>
      </c>
      <c r="L364" s="66" t="s">
        <v>39</v>
      </c>
      <c r="M364" s="66" t="s">
        <v>37</v>
      </c>
      <c r="N364" s="66" t="s">
        <v>793</v>
      </c>
      <c r="O364" s="66" t="s">
        <v>38</v>
      </c>
      <c r="P364" s="88" t="s">
        <v>39</v>
      </c>
      <c r="Q364" s="69" t="s">
        <v>39</v>
      </c>
      <c r="R364" s="115">
        <v>19.88</v>
      </c>
    </row>
    <row r="365" spans="1:18" s="111" customFormat="1" ht="75.75" customHeight="1">
      <c r="A365" s="151" t="s">
        <v>965</v>
      </c>
      <c r="B365" s="66" t="s">
        <v>30</v>
      </c>
      <c r="C365" s="66" t="s">
        <v>31</v>
      </c>
      <c r="D365" s="126" t="s">
        <v>1051</v>
      </c>
      <c r="E365" s="123" t="s">
        <v>1052</v>
      </c>
      <c r="F365" s="138" t="s">
        <v>1053</v>
      </c>
      <c r="G365" s="66" t="s">
        <v>207</v>
      </c>
      <c r="H365" s="66" t="s">
        <v>202</v>
      </c>
      <c r="I365" s="66" t="s">
        <v>208</v>
      </c>
      <c r="J365" s="66" t="s">
        <v>39</v>
      </c>
      <c r="K365" s="66" t="s">
        <v>39</v>
      </c>
      <c r="L365" s="66" t="s">
        <v>39</v>
      </c>
      <c r="M365" s="66" t="s">
        <v>37</v>
      </c>
      <c r="N365" s="66" t="s">
        <v>793</v>
      </c>
      <c r="O365" s="66" t="s">
        <v>38</v>
      </c>
      <c r="P365" s="88" t="s">
        <v>39</v>
      </c>
      <c r="Q365" s="69" t="s">
        <v>39</v>
      </c>
      <c r="R365" s="115">
        <v>19.17</v>
      </c>
    </row>
    <row r="366" spans="1:18" s="111" customFormat="1" ht="75.75" customHeight="1">
      <c r="A366" s="151" t="s">
        <v>965</v>
      </c>
      <c r="B366" s="66" t="s">
        <v>30</v>
      </c>
      <c r="C366" s="66" t="s">
        <v>31</v>
      </c>
      <c r="D366" s="128" t="s">
        <v>1054</v>
      </c>
      <c r="E366" s="123" t="s">
        <v>1055</v>
      </c>
      <c r="F366" s="142" t="s">
        <v>1056</v>
      </c>
      <c r="G366" s="66" t="s">
        <v>207</v>
      </c>
      <c r="H366" s="66" t="s">
        <v>202</v>
      </c>
      <c r="I366" s="66" t="s">
        <v>208</v>
      </c>
      <c r="J366" s="66" t="s">
        <v>39</v>
      </c>
      <c r="K366" s="66" t="s">
        <v>39</v>
      </c>
      <c r="L366" s="66" t="s">
        <v>39</v>
      </c>
      <c r="M366" s="66" t="s">
        <v>37</v>
      </c>
      <c r="N366" s="66" t="s">
        <v>793</v>
      </c>
      <c r="O366" s="66" t="s">
        <v>38</v>
      </c>
      <c r="P366" s="88" t="s">
        <v>39</v>
      </c>
      <c r="Q366" s="69" t="s">
        <v>39</v>
      </c>
      <c r="R366" s="115">
        <v>19.55</v>
      </c>
    </row>
    <row r="367" spans="1:18" s="111" customFormat="1" ht="75.75" customHeight="1">
      <c r="A367" s="151" t="s">
        <v>965</v>
      </c>
      <c r="B367" s="66" t="s">
        <v>30</v>
      </c>
      <c r="C367" s="66" t="s">
        <v>31</v>
      </c>
      <c r="D367" s="123" t="s">
        <v>1057</v>
      </c>
      <c r="E367" s="137" t="s">
        <v>1058</v>
      </c>
      <c r="F367" s="138" t="s">
        <v>1059</v>
      </c>
      <c r="G367" s="66" t="s">
        <v>207</v>
      </c>
      <c r="H367" s="66" t="s">
        <v>202</v>
      </c>
      <c r="I367" s="66" t="s">
        <v>208</v>
      </c>
      <c r="J367" s="66" t="s">
        <v>39</v>
      </c>
      <c r="K367" s="66" t="s">
        <v>39</v>
      </c>
      <c r="L367" s="66" t="s">
        <v>39</v>
      </c>
      <c r="M367" s="66" t="s">
        <v>37</v>
      </c>
      <c r="N367" s="66" t="s">
        <v>793</v>
      </c>
      <c r="O367" s="66" t="s">
        <v>38</v>
      </c>
      <c r="P367" s="88" t="s">
        <v>39</v>
      </c>
      <c r="Q367" s="69" t="s">
        <v>39</v>
      </c>
      <c r="R367" s="115">
        <v>20.31</v>
      </c>
    </row>
    <row r="368" spans="1:18" s="111" customFormat="1" ht="75.75" customHeight="1">
      <c r="A368" s="151" t="s">
        <v>1011</v>
      </c>
      <c r="B368" s="66" t="s">
        <v>30</v>
      </c>
      <c r="C368" s="66" t="s">
        <v>31</v>
      </c>
      <c r="D368" s="123" t="s">
        <v>1060</v>
      </c>
      <c r="E368" s="123" t="s">
        <v>1061</v>
      </c>
      <c r="F368" s="138" t="s">
        <v>1062</v>
      </c>
      <c r="G368" s="66" t="s">
        <v>207</v>
      </c>
      <c r="H368" s="66" t="s">
        <v>202</v>
      </c>
      <c r="I368" s="66" t="s">
        <v>208</v>
      </c>
      <c r="J368" s="66" t="s">
        <v>39</v>
      </c>
      <c r="K368" s="66" t="s">
        <v>39</v>
      </c>
      <c r="L368" s="66" t="s">
        <v>39</v>
      </c>
      <c r="M368" s="66" t="s">
        <v>37</v>
      </c>
      <c r="N368" s="66" t="s">
        <v>793</v>
      </c>
      <c r="O368" s="66" t="s">
        <v>38</v>
      </c>
      <c r="P368" s="88" t="s">
        <v>39</v>
      </c>
      <c r="Q368" s="69" t="s">
        <v>39</v>
      </c>
      <c r="R368" s="115">
        <v>20</v>
      </c>
    </row>
    <row r="369" spans="1:18" s="111" customFormat="1" ht="48" customHeight="1">
      <c r="A369" s="152" t="s">
        <v>994</v>
      </c>
      <c r="B369" s="66" t="s">
        <v>30</v>
      </c>
      <c r="C369" s="66" t="s">
        <v>31</v>
      </c>
      <c r="D369" s="126" t="s">
        <v>1063</v>
      </c>
      <c r="E369" s="123" t="s">
        <v>1064</v>
      </c>
      <c r="F369" s="138" t="s">
        <v>1065</v>
      </c>
      <c r="G369" s="66" t="s">
        <v>207</v>
      </c>
      <c r="H369" s="66" t="s">
        <v>202</v>
      </c>
      <c r="I369" s="66" t="s">
        <v>208</v>
      </c>
      <c r="J369" s="66" t="s">
        <v>39</v>
      </c>
      <c r="K369" s="66" t="s">
        <v>39</v>
      </c>
      <c r="L369" s="66" t="s">
        <v>39</v>
      </c>
      <c r="M369" s="66" t="s">
        <v>37</v>
      </c>
      <c r="N369" s="66" t="s">
        <v>793</v>
      </c>
      <c r="O369" s="66" t="s">
        <v>38</v>
      </c>
      <c r="P369" s="88" t="s">
        <v>39</v>
      </c>
      <c r="Q369" s="69" t="s">
        <v>39</v>
      </c>
      <c r="R369" s="115">
        <v>9.06</v>
      </c>
    </row>
    <row r="370" spans="1:18" s="111" customFormat="1" ht="62.25" customHeight="1">
      <c r="A370" s="151" t="s">
        <v>1011</v>
      </c>
      <c r="B370" s="66" t="s">
        <v>30</v>
      </c>
      <c r="C370" s="66" t="s">
        <v>31</v>
      </c>
      <c r="D370" s="127" t="s">
        <v>1066</v>
      </c>
      <c r="E370" s="131" t="s">
        <v>1067</v>
      </c>
      <c r="F370" s="139" t="s">
        <v>1068</v>
      </c>
      <c r="G370" s="66" t="s">
        <v>207</v>
      </c>
      <c r="H370" s="66" t="s">
        <v>202</v>
      </c>
      <c r="I370" s="66" t="s">
        <v>208</v>
      </c>
      <c r="J370" s="66" t="s">
        <v>39</v>
      </c>
      <c r="K370" s="66" t="s">
        <v>39</v>
      </c>
      <c r="L370" s="66" t="s">
        <v>39</v>
      </c>
      <c r="M370" s="66" t="s">
        <v>37</v>
      </c>
      <c r="N370" s="66" t="s">
        <v>793</v>
      </c>
      <c r="O370" s="66" t="s">
        <v>38</v>
      </c>
      <c r="P370" s="88" t="s">
        <v>39</v>
      </c>
      <c r="Q370" s="69" t="s">
        <v>39</v>
      </c>
      <c r="R370" s="115">
        <v>20.75</v>
      </c>
    </row>
    <row r="371" spans="1:18" s="111" customFormat="1" ht="87.75" customHeight="1">
      <c r="A371" s="151" t="s">
        <v>965</v>
      </c>
      <c r="B371" s="66" t="s">
        <v>30</v>
      </c>
      <c r="C371" s="66" t="s">
        <v>31</v>
      </c>
      <c r="D371" s="124" t="s">
        <v>1069</v>
      </c>
      <c r="E371" s="131" t="s">
        <v>1070</v>
      </c>
      <c r="F371" s="141" t="s">
        <v>1071</v>
      </c>
      <c r="G371" s="66" t="s">
        <v>207</v>
      </c>
      <c r="H371" s="66" t="s">
        <v>202</v>
      </c>
      <c r="I371" s="66" t="s">
        <v>208</v>
      </c>
      <c r="J371" s="66" t="s">
        <v>39</v>
      </c>
      <c r="K371" s="66" t="s">
        <v>39</v>
      </c>
      <c r="L371" s="66" t="s">
        <v>39</v>
      </c>
      <c r="M371" s="66" t="s">
        <v>37</v>
      </c>
      <c r="N371" s="66" t="s">
        <v>793</v>
      </c>
      <c r="O371" s="66" t="s">
        <v>38</v>
      </c>
      <c r="P371" s="88" t="s">
        <v>39</v>
      </c>
      <c r="Q371" s="69" t="s">
        <v>39</v>
      </c>
      <c r="R371" s="115">
        <v>15.36</v>
      </c>
    </row>
    <row r="372" spans="1:18" s="111" customFormat="1" ht="57.75" customHeight="1">
      <c r="A372" s="151" t="s">
        <v>1015</v>
      </c>
      <c r="B372" s="66" t="s">
        <v>30</v>
      </c>
      <c r="C372" s="66" t="s">
        <v>31</v>
      </c>
      <c r="D372" s="123" t="s">
        <v>1072</v>
      </c>
      <c r="E372" s="124" t="s">
        <v>1073</v>
      </c>
      <c r="F372" s="138" t="s">
        <v>1074</v>
      </c>
      <c r="G372" s="66" t="s">
        <v>201</v>
      </c>
      <c r="H372" s="66" t="s">
        <v>202</v>
      </c>
      <c r="I372" s="66"/>
      <c r="J372" s="66" t="s">
        <v>39</v>
      </c>
      <c r="K372" s="66" t="s">
        <v>39</v>
      </c>
      <c r="L372" s="66" t="s">
        <v>39</v>
      </c>
      <c r="M372" s="66" t="s">
        <v>37</v>
      </c>
      <c r="N372" s="66" t="s">
        <v>793</v>
      </c>
      <c r="O372" s="66" t="s">
        <v>38</v>
      </c>
      <c r="P372" s="88" t="s">
        <v>39</v>
      </c>
      <c r="Q372" s="69" t="s">
        <v>39</v>
      </c>
      <c r="R372" s="115">
        <v>14.34</v>
      </c>
    </row>
    <row r="373" spans="1:18" s="111" customFormat="1" ht="75.75" customHeight="1">
      <c r="A373" s="151" t="s">
        <v>1011</v>
      </c>
      <c r="B373" s="66" t="s">
        <v>30</v>
      </c>
      <c r="C373" s="66" t="s">
        <v>31</v>
      </c>
      <c r="D373" s="123" t="s">
        <v>1075</v>
      </c>
      <c r="E373" s="124" t="s">
        <v>1076</v>
      </c>
      <c r="F373" s="138" t="s">
        <v>1077</v>
      </c>
      <c r="G373" s="66" t="s">
        <v>207</v>
      </c>
      <c r="H373" s="66" t="s">
        <v>202</v>
      </c>
      <c r="I373" s="66" t="s">
        <v>208</v>
      </c>
      <c r="J373" s="66" t="s">
        <v>39</v>
      </c>
      <c r="K373" s="66" t="s">
        <v>39</v>
      </c>
      <c r="L373" s="66" t="s">
        <v>39</v>
      </c>
      <c r="M373" s="66" t="s">
        <v>37</v>
      </c>
      <c r="N373" s="66" t="s">
        <v>793</v>
      </c>
      <c r="O373" s="66" t="s">
        <v>38</v>
      </c>
      <c r="P373" s="88" t="s">
        <v>39</v>
      </c>
      <c r="Q373" s="69" t="s">
        <v>39</v>
      </c>
      <c r="R373" s="115">
        <v>20.87</v>
      </c>
    </row>
    <row r="374" spans="1:18" s="111" customFormat="1" ht="88.5" customHeight="1">
      <c r="A374" s="152" t="s">
        <v>1078</v>
      </c>
      <c r="B374" s="66" t="s">
        <v>30</v>
      </c>
      <c r="C374" s="66" t="s">
        <v>31</v>
      </c>
      <c r="D374" s="124" t="s">
        <v>1079</v>
      </c>
      <c r="E374" s="124" t="s">
        <v>1080</v>
      </c>
      <c r="F374" s="139" t="s">
        <v>1081</v>
      </c>
      <c r="G374" s="66" t="s">
        <v>201</v>
      </c>
      <c r="H374" s="66" t="s">
        <v>202</v>
      </c>
      <c r="I374" s="66"/>
      <c r="J374" s="66" t="s">
        <v>39</v>
      </c>
      <c r="K374" s="66" t="s">
        <v>39</v>
      </c>
      <c r="L374" s="66" t="s">
        <v>39</v>
      </c>
      <c r="M374" s="66" t="s">
        <v>37</v>
      </c>
      <c r="N374" s="66" t="s">
        <v>793</v>
      </c>
      <c r="O374" s="66" t="s">
        <v>38</v>
      </c>
      <c r="P374" s="88" t="s">
        <v>39</v>
      </c>
      <c r="Q374" s="69" t="s">
        <v>39</v>
      </c>
      <c r="R374" s="115">
        <v>20.27</v>
      </c>
    </row>
    <row r="375" spans="1:18" s="111" customFormat="1" ht="75.75" customHeight="1">
      <c r="A375" s="151" t="s">
        <v>1007</v>
      </c>
      <c r="B375" s="66" t="s">
        <v>128</v>
      </c>
      <c r="C375" s="66" t="s">
        <v>128</v>
      </c>
      <c r="D375" s="124" t="s">
        <v>1082</v>
      </c>
      <c r="E375" s="124" t="s">
        <v>1083</v>
      </c>
      <c r="F375" s="140" t="s">
        <v>1084</v>
      </c>
      <c r="G375" s="66" t="s">
        <v>207</v>
      </c>
      <c r="H375" s="66" t="s">
        <v>265</v>
      </c>
      <c r="I375" s="66" t="s">
        <v>1277</v>
      </c>
      <c r="J375" s="66" t="s">
        <v>39</v>
      </c>
      <c r="K375" s="66" t="s">
        <v>39</v>
      </c>
      <c r="L375" s="66" t="s">
        <v>39</v>
      </c>
      <c r="M375" s="66" t="s">
        <v>37</v>
      </c>
      <c r="N375" s="66" t="s">
        <v>793</v>
      </c>
      <c r="O375" s="66" t="s">
        <v>38</v>
      </c>
      <c r="P375" s="88" t="s">
        <v>39</v>
      </c>
      <c r="Q375" s="69" t="s">
        <v>39</v>
      </c>
      <c r="R375" s="115">
        <v>26.92</v>
      </c>
    </row>
    <row r="376" spans="1:18" s="111" customFormat="1" ht="62.25" customHeight="1">
      <c r="A376" s="151" t="s">
        <v>965</v>
      </c>
      <c r="B376" s="66" t="s">
        <v>30</v>
      </c>
      <c r="C376" s="66" t="s">
        <v>31</v>
      </c>
      <c r="D376" s="124" t="s">
        <v>1085</v>
      </c>
      <c r="E376" s="124" t="s">
        <v>1086</v>
      </c>
      <c r="F376" s="139" t="s">
        <v>1087</v>
      </c>
      <c r="G376" s="66" t="s">
        <v>207</v>
      </c>
      <c r="H376" s="66" t="s">
        <v>202</v>
      </c>
      <c r="I376" s="66" t="s">
        <v>208</v>
      </c>
      <c r="J376" s="66" t="s">
        <v>39</v>
      </c>
      <c r="K376" s="66" t="s">
        <v>39</v>
      </c>
      <c r="L376" s="66" t="s">
        <v>39</v>
      </c>
      <c r="M376" s="66" t="s">
        <v>37</v>
      </c>
      <c r="N376" s="66" t="s">
        <v>793</v>
      </c>
      <c r="O376" s="66" t="s">
        <v>38</v>
      </c>
      <c r="P376" s="88" t="s">
        <v>39</v>
      </c>
      <c r="Q376" s="69" t="s">
        <v>39</v>
      </c>
      <c r="R376" s="115">
        <v>20.43</v>
      </c>
    </row>
    <row r="377" spans="1:18" s="111" customFormat="1" ht="63.75" customHeight="1">
      <c r="A377" s="152" t="s">
        <v>357</v>
      </c>
      <c r="B377" s="66" t="s">
        <v>30</v>
      </c>
      <c r="C377" s="66" t="s">
        <v>31</v>
      </c>
      <c r="D377" s="123" t="s">
        <v>863</v>
      </c>
      <c r="E377" s="128" t="s">
        <v>864</v>
      </c>
      <c r="F377" s="138" t="s">
        <v>1088</v>
      </c>
      <c r="G377" s="66" t="s">
        <v>201</v>
      </c>
      <c r="H377" s="66" t="s">
        <v>202</v>
      </c>
      <c r="I377" s="66"/>
      <c r="J377" s="66" t="s">
        <v>39</v>
      </c>
      <c r="K377" s="66" t="s">
        <v>39</v>
      </c>
      <c r="L377" s="66" t="s">
        <v>39</v>
      </c>
      <c r="M377" s="66" t="s">
        <v>37</v>
      </c>
      <c r="N377" s="66" t="s">
        <v>793</v>
      </c>
      <c r="O377" s="66" t="s">
        <v>38</v>
      </c>
      <c r="P377" s="88" t="s">
        <v>39</v>
      </c>
      <c r="Q377" s="69" t="s">
        <v>39</v>
      </c>
      <c r="R377" s="115">
        <v>4.01</v>
      </c>
    </row>
    <row r="378" spans="1:18" s="111" customFormat="1" ht="75.75" customHeight="1">
      <c r="A378" s="152" t="s">
        <v>1078</v>
      </c>
      <c r="B378" s="66" t="s">
        <v>30</v>
      </c>
      <c r="C378" s="66" t="s">
        <v>31</v>
      </c>
      <c r="D378" s="124" t="s">
        <v>1089</v>
      </c>
      <c r="E378" s="124" t="s">
        <v>1090</v>
      </c>
      <c r="F378" s="139" t="s">
        <v>1091</v>
      </c>
      <c r="G378" s="66" t="s">
        <v>201</v>
      </c>
      <c r="H378" s="66" t="s">
        <v>202</v>
      </c>
      <c r="I378" s="66"/>
      <c r="J378" s="66" t="s">
        <v>39</v>
      </c>
      <c r="K378" s="66" t="s">
        <v>39</v>
      </c>
      <c r="L378" s="66" t="s">
        <v>39</v>
      </c>
      <c r="M378" s="66" t="s">
        <v>37</v>
      </c>
      <c r="N378" s="66" t="s">
        <v>793</v>
      </c>
      <c r="O378" s="66" t="s">
        <v>38</v>
      </c>
      <c r="P378" s="88" t="s">
        <v>39</v>
      </c>
      <c r="Q378" s="69" t="s">
        <v>39</v>
      </c>
      <c r="R378" s="115">
        <v>20.15</v>
      </c>
    </row>
    <row r="379" spans="1:18" s="111" customFormat="1" ht="62.25" customHeight="1">
      <c r="A379" s="151" t="s">
        <v>1011</v>
      </c>
      <c r="B379" s="66" t="s">
        <v>30</v>
      </c>
      <c r="C379" s="66" t="s">
        <v>31</v>
      </c>
      <c r="D379" s="123" t="s">
        <v>1092</v>
      </c>
      <c r="E379" s="123" t="s">
        <v>1093</v>
      </c>
      <c r="F379" s="138" t="s">
        <v>1094</v>
      </c>
      <c r="G379" s="66" t="s">
        <v>207</v>
      </c>
      <c r="H379" s="66" t="s">
        <v>202</v>
      </c>
      <c r="I379" s="66" t="s">
        <v>208</v>
      </c>
      <c r="J379" s="66" t="s">
        <v>39</v>
      </c>
      <c r="K379" s="66" t="s">
        <v>39</v>
      </c>
      <c r="L379" s="66" t="s">
        <v>39</v>
      </c>
      <c r="M379" s="66" t="s">
        <v>37</v>
      </c>
      <c r="N379" s="66" t="s">
        <v>793</v>
      </c>
      <c r="O379" s="66" t="s">
        <v>38</v>
      </c>
      <c r="P379" s="88" t="s">
        <v>39</v>
      </c>
      <c r="Q379" s="69" t="s">
        <v>39</v>
      </c>
      <c r="R379" s="115">
        <v>20.07</v>
      </c>
    </row>
    <row r="380" spans="1:18" s="111" customFormat="1" ht="75.75" customHeight="1">
      <c r="A380" s="151" t="s">
        <v>1015</v>
      </c>
      <c r="B380" s="66" t="s">
        <v>30</v>
      </c>
      <c r="C380" s="66" t="s">
        <v>1095</v>
      </c>
      <c r="D380" s="123" t="s">
        <v>1096</v>
      </c>
      <c r="E380" s="123" t="s">
        <v>1097</v>
      </c>
      <c r="F380" s="138" t="s">
        <v>1098</v>
      </c>
      <c r="G380" s="66" t="s">
        <v>201</v>
      </c>
      <c r="H380" s="66" t="s">
        <v>202</v>
      </c>
      <c r="I380" s="66"/>
      <c r="J380" s="66" t="s">
        <v>39</v>
      </c>
      <c r="K380" s="66" t="s">
        <v>39</v>
      </c>
      <c r="L380" s="66" t="s">
        <v>39</v>
      </c>
      <c r="M380" s="66" t="s">
        <v>37</v>
      </c>
      <c r="N380" s="66" t="s">
        <v>793</v>
      </c>
      <c r="O380" s="66" t="s">
        <v>38</v>
      </c>
      <c r="P380" s="88" t="s">
        <v>39</v>
      </c>
      <c r="Q380" s="69" t="s">
        <v>39</v>
      </c>
      <c r="R380" s="115">
        <v>14.1</v>
      </c>
    </row>
    <row r="381" spans="1:18" s="111" customFormat="1" ht="75.75" customHeight="1">
      <c r="A381" s="151" t="s">
        <v>894</v>
      </c>
      <c r="B381" s="66" t="s">
        <v>30</v>
      </c>
      <c r="C381" s="66" t="s">
        <v>31</v>
      </c>
      <c r="D381" s="123" t="s">
        <v>1099</v>
      </c>
      <c r="E381" s="123" t="s">
        <v>1100</v>
      </c>
      <c r="F381" s="138" t="s">
        <v>1101</v>
      </c>
      <c r="G381" s="66" t="s">
        <v>207</v>
      </c>
      <c r="H381" s="66" t="s">
        <v>202</v>
      </c>
      <c r="I381" s="66" t="s">
        <v>208</v>
      </c>
      <c r="J381" s="66" t="s">
        <v>39</v>
      </c>
      <c r="K381" s="66" t="s">
        <v>39</v>
      </c>
      <c r="L381" s="66" t="s">
        <v>39</v>
      </c>
      <c r="M381" s="66" t="s">
        <v>37</v>
      </c>
      <c r="N381" s="66" t="s">
        <v>793</v>
      </c>
      <c r="O381" s="66" t="s">
        <v>38</v>
      </c>
      <c r="P381" s="88" t="s">
        <v>39</v>
      </c>
      <c r="Q381" s="69" t="s">
        <v>39</v>
      </c>
      <c r="R381" s="115">
        <v>19.95</v>
      </c>
    </row>
    <row r="382" spans="1:18" s="111" customFormat="1" ht="47.25" customHeight="1">
      <c r="A382" s="151" t="s">
        <v>1033</v>
      </c>
      <c r="B382" s="66" t="s">
        <v>30</v>
      </c>
      <c r="C382" s="66" t="s">
        <v>31</v>
      </c>
      <c r="D382" s="123" t="s">
        <v>1102</v>
      </c>
      <c r="E382" s="123" t="s">
        <v>1103</v>
      </c>
      <c r="F382" s="138" t="s">
        <v>1104</v>
      </c>
      <c r="G382" s="66" t="s">
        <v>201</v>
      </c>
      <c r="H382" s="66" t="s">
        <v>202</v>
      </c>
      <c r="I382" s="66"/>
      <c r="J382" s="66" t="s">
        <v>39</v>
      </c>
      <c r="K382" s="66" t="s">
        <v>39</v>
      </c>
      <c r="L382" s="66" t="s">
        <v>39</v>
      </c>
      <c r="M382" s="66" t="s">
        <v>37</v>
      </c>
      <c r="N382" s="66" t="s">
        <v>793</v>
      </c>
      <c r="O382" s="66" t="s">
        <v>38</v>
      </c>
      <c r="P382" s="88" t="s">
        <v>39</v>
      </c>
      <c r="Q382" s="69" t="s">
        <v>39</v>
      </c>
      <c r="R382" s="115">
        <v>12.35</v>
      </c>
    </row>
    <row r="383" spans="1:18" s="111" customFormat="1" ht="75.75" customHeight="1">
      <c r="A383" s="151" t="s">
        <v>1105</v>
      </c>
      <c r="B383" s="66" t="s">
        <v>30</v>
      </c>
      <c r="C383" s="66" t="s">
        <v>31</v>
      </c>
      <c r="D383" s="124" t="s">
        <v>867</v>
      </c>
      <c r="E383" s="124" t="s">
        <v>868</v>
      </c>
      <c r="F383" s="139" t="s">
        <v>1106</v>
      </c>
      <c r="G383" s="66" t="s">
        <v>207</v>
      </c>
      <c r="H383" s="66" t="s">
        <v>202</v>
      </c>
      <c r="I383" s="66" t="s">
        <v>208</v>
      </c>
      <c r="J383" s="66" t="s">
        <v>39</v>
      </c>
      <c r="K383" s="66" t="s">
        <v>39</v>
      </c>
      <c r="L383" s="66" t="s">
        <v>39</v>
      </c>
      <c r="M383" s="66" t="s">
        <v>37</v>
      </c>
      <c r="N383" s="66" t="s">
        <v>793</v>
      </c>
      <c r="O383" s="66" t="s">
        <v>38</v>
      </c>
      <c r="P383" s="88" t="s">
        <v>39</v>
      </c>
      <c r="Q383" s="69" t="s">
        <v>39</v>
      </c>
      <c r="R383" s="115">
        <v>20.29</v>
      </c>
    </row>
    <row r="384" spans="1:18" s="111" customFormat="1" ht="62.25" customHeight="1">
      <c r="A384" s="151" t="s">
        <v>1105</v>
      </c>
      <c r="B384" s="66" t="s">
        <v>30</v>
      </c>
      <c r="C384" s="66" t="s">
        <v>31</v>
      </c>
      <c r="D384" s="123" t="s">
        <v>1107</v>
      </c>
      <c r="E384" s="123" t="s">
        <v>1108</v>
      </c>
      <c r="F384" s="138" t="s">
        <v>1109</v>
      </c>
      <c r="G384" s="66" t="s">
        <v>207</v>
      </c>
      <c r="H384" s="66" t="s">
        <v>202</v>
      </c>
      <c r="I384" s="66" t="s">
        <v>208</v>
      </c>
      <c r="J384" s="66" t="s">
        <v>39</v>
      </c>
      <c r="K384" s="66" t="s">
        <v>39</v>
      </c>
      <c r="L384" s="66" t="s">
        <v>39</v>
      </c>
      <c r="M384" s="66" t="s">
        <v>37</v>
      </c>
      <c r="N384" s="66" t="s">
        <v>793</v>
      </c>
      <c r="O384" s="66" t="s">
        <v>38</v>
      </c>
      <c r="P384" s="88" t="s">
        <v>39</v>
      </c>
      <c r="Q384" s="69" t="s">
        <v>39</v>
      </c>
      <c r="R384" s="115">
        <v>19.79</v>
      </c>
    </row>
    <row r="385" spans="1:18" s="111" customFormat="1" ht="58.5" customHeight="1">
      <c r="A385" s="151" t="s">
        <v>965</v>
      </c>
      <c r="B385" s="66" t="s">
        <v>30</v>
      </c>
      <c r="C385" s="66" t="s">
        <v>31</v>
      </c>
      <c r="D385" s="123" t="s">
        <v>871</v>
      </c>
      <c r="E385" s="131" t="s">
        <v>872</v>
      </c>
      <c r="F385" s="141" t="s">
        <v>1110</v>
      </c>
      <c r="G385" s="66" t="s">
        <v>207</v>
      </c>
      <c r="H385" s="66" t="s">
        <v>202</v>
      </c>
      <c r="I385" s="66" t="s">
        <v>208</v>
      </c>
      <c r="J385" s="66" t="s">
        <v>39</v>
      </c>
      <c r="K385" s="66" t="s">
        <v>39</v>
      </c>
      <c r="L385" s="66" t="s">
        <v>39</v>
      </c>
      <c r="M385" s="66" t="s">
        <v>37</v>
      </c>
      <c r="N385" s="66" t="s">
        <v>793</v>
      </c>
      <c r="O385" s="66" t="s">
        <v>38</v>
      </c>
      <c r="P385" s="88" t="s">
        <v>39</v>
      </c>
      <c r="Q385" s="69" t="s">
        <v>39</v>
      </c>
      <c r="R385" s="115">
        <v>19.7</v>
      </c>
    </row>
    <row r="386" spans="1:18" s="111" customFormat="1" ht="51.75" customHeight="1">
      <c r="A386" s="155" t="s">
        <v>1105</v>
      </c>
      <c r="B386" s="66" t="s">
        <v>30</v>
      </c>
      <c r="C386" s="66" t="s">
        <v>31</v>
      </c>
      <c r="D386" s="128" t="s">
        <v>96</v>
      </c>
      <c r="E386" s="135" t="s">
        <v>875</v>
      </c>
      <c r="F386" s="142" t="s">
        <v>1111</v>
      </c>
      <c r="G386" s="66" t="s">
        <v>207</v>
      </c>
      <c r="H386" s="66" t="s">
        <v>202</v>
      </c>
      <c r="I386" s="66" t="s">
        <v>208</v>
      </c>
      <c r="J386" s="66" t="s">
        <v>39</v>
      </c>
      <c r="K386" s="66" t="s">
        <v>39</v>
      </c>
      <c r="L386" s="66" t="s">
        <v>39</v>
      </c>
      <c r="M386" s="66" t="s">
        <v>37</v>
      </c>
      <c r="N386" s="66" t="s">
        <v>793</v>
      </c>
      <c r="O386" s="66" t="s">
        <v>38</v>
      </c>
      <c r="P386" s="88" t="s">
        <v>39</v>
      </c>
      <c r="Q386" s="69" t="s">
        <v>39</v>
      </c>
      <c r="R386" s="117">
        <v>18.63</v>
      </c>
    </row>
    <row r="387" spans="1:18" s="111" customFormat="1" ht="88.5" customHeight="1">
      <c r="A387" s="151" t="s">
        <v>965</v>
      </c>
      <c r="B387" s="66" t="s">
        <v>128</v>
      </c>
      <c r="C387" s="66" t="s">
        <v>128</v>
      </c>
      <c r="D387" s="123" t="s">
        <v>1112</v>
      </c>
      <c r="E387" s="123" t="s">
        <v>1113</v>
      </c>
      <c r="F387" s="138" t="s">
        <v>1114</v>
      </c>
      <c r="G387" s="66" t="s">
        <v>207</v>
      </c>
      <c r="H387" s="66" t="s">
        <v>202</v>
      </c>
      <c r="I387" s="66" t="s">
        <v>208</v>
      </c>
      <c r="J387" s="66" t="s">
        <v>39</v>
      </c>
      <c r="K387" s="66" t="s">
        <v>39</v>
      </c>
      <c r="L387" s="66" t="s">
        <v>39</v>
      </c>
      <c r="M387" s="66" t="s">
        <v>37</v>
      </c>
      <c r="N387" s="66" t="s">
        <v>793</v>
      </c>
      <c r="O387" s="66" t="s">
        <v>38</v>
      </c>
      <c r="P387" s="88" t="s">
        <v>39</v>
      </c>
      <c r="Q387" s="69" t="s">
        <v>39</v>
      </c>
      <c r="R387" s="115">
        <v>18.73</v>
      </c>
    </row>
    <row r="388" spans="1:18" s="111" customFormat="1" ht="75.75" customHeight="1">
      <c r="A388" s="151" t="s">
        <v>894</v>
      </c>
      <c r="B388" s="66" t="s">
        <v>30</v>
      </c>
      <c r="C388" s="66" t="s">
        <v>31</v>
      </c>
      <c r="D388" s="123" t="s">
        <v>1066</v>
      </c>
      <c r="E388" s="123" t="s">
        <v>1115</v>
      </c>
      <c r="F388" s="138" t="s">
        <v>1116</v>
      </c>
      <c r="G388" s="66" t="s">
        <v>207</v>
      </c>
      <c r="H388" s="66" t="s">
        <v>202</v>
      </c>
      <c r="I388" s="66" t="s">
        <v>208</v>
      </c>
      <c r="J388" s="66" t="s">
        <v>39</v>
      </c>
      <c r="K388" s="66" t="s">
        <v>39</v>
      </c>
      <c r="L388" s="66" t="s">
        <v>39</v>
      </c>
      <c r="M388" s="66" t="s">
        <v>37</v>
      </c>
      <c r="N388" s="66" t="s">
        <v>793</v>
      </c>
      <c r="O388" s="66" t="s">
        <v>38</v>
      </c>
      <c r="P388" s="88" t="s">
        <v>39</v>
      </c>
      <c r="Q388" s="69" t="s">
        <v>39</v>
      </c>
      <c r="R388" s="115">
        <v>15.61</v>
      </c>
    </row>
    <row r="389" spans="1:18" s="111" customFormat="1" ht="75.75" customHeight="1">
      <c r="A389" s="151" t="s">
        <v>1011</v>
      </c>
      <c r="B389" s="66" t="s">
        <v>30</v>
      </c>
      <c r="C389" s="66" t="s">
        <v>31</v>
      </c>
      <c r="D389" s="123" t="s">
        <v>1117</v>
      </c>
      <c r="E389" s="124" t="s">
        <v>1118</v>
      </c>
      <c r="F389" s="138" t="s">
        <v>1119</v>
      </c>
      <c r="G389" s="66" t="s">
        <v>207</v>
      </c>
      <c r="H389" s="66" t="s">
        <v>202</v>
      </c>
      <c r="I389" s="66" t="s">
        <v>208</v>
      </c>
      <c r="J389" s="66" t="s">
        <v>39</v>
      </c>
      <c r="K389" s="66" t="s">
        <v>39</v>
      </c>
      <c r="L389" s="66" t="s">
        <v>39</v>
      </c>
      <c r="M389" s="66" t="s">
        <v>37</v>
      </c>
      <c r="N389" s="66" t="s">
        <v>793</v>
      </c>
      <c r="O389" s="66" t="s">
        <v>38</v>
      </c>
      <c r="P389" s="88" t="s">
        <v>39</v>
      </c>
      <c r="Q389" s="69" t="s">
        <v>39</v>
      </c>
      <c r="R389" s="115">
        <v>20.12</v>
      </c>
    </row>
    <row r="390" spans="1:18" s="111" customFormat="1" ht="75.75" customHeight="1">
      <c r="A390" s="151" t="s">
        <v>965</v>
      </c>
      <c r="B390" s="66" t="s">
        <v>30</v>
      </c>
      <c r="C390" s="66" t="s">
        <v>31</v>
      </c>
      <c r="D390" s="123" t="s">
        <v>1120</v>
      </c>
      <c r="E390" s="123" t="s">
        <v>1121</v>
      </c>
      <c r="F390" s="138" t="s">
        <v>1122</v>
      </c>
      <c r="G390" s="66" t="s">
        <v>207</v>
      </c>
      <c r="H390" s="66" t="s">
        <v>202</v>
      </c>
      <c r="I390" s="66" t="s">
        <v>208</v>
      </c>
      <c r="J390" s="66" t="s">
        <v>39</v>
      </c>
      <c r="K390" s="66" t="s">
        <v>39</v>
      </c>
      <c r="L390" s="66" t="s">
        <v>39</v>
      </c>
      <c r="M390" s="66" t="s">
        <v>37</v>
      </c>
      <c r="N390" s="66" t="s">
        <v>793</v>
      </c>
      <c r="O390" s="66" t="s">
        <v>38</v>
      </c>
      <c r="P390" s="88" t="s">
        <v>39</v>
      </c>
      <c r="Q390" s="69" t="s">
        <v>39</v>
      </c>
      <c r="R390" s="115">
        <v>20.48</v>
      </c>
    </row>
    <row r="391" spans="1:18" s="111" customFormat="1" ht="51" customHeight="1">
      <c r="A391" s="151" t="s">
        <v>1015</v>
      </c>
      <c r="B391" s="66" t="s">
        <v>30</v>
      </c>
      <c r="C391" s="66" t="s">
        <v>31</v>
      </c>
      <c r="D391" s="123" t="s">
        <v>1123</v>
      </c>
      <c r="E391" s="123" t="s">
        <v>1124</v>
      </c>
      <c r="F391" s="138" t="s">
        <v>1125</v>
      </c>
      <c r="G391" s="66" t="s">
        <v>201</v>
      </c>
      <c r="H391" s="66" t="s">
        <v>202</v>
      </c>
      <c r="I391" s="66"/>
      <c r="J391" s="66" t="s">
        <v>39</v>
      </c>
      <c r="K391" s="66" t="s">
        <v>39</v>
      </c>
      <c r="L391" s="66" t="s">
        <v>39</v>
      </c>
      <c r="M391" s="66" t="s">
        <v>37</v>
      </c>
      <c r="N391" s="66" t="s">
        <v>887</v>
      </c>
      <c r="O391" s="66" t="s">
        <v>38</v>
      </c>
      <c r="P391" s="88" t="s">
        <v>39</v>
      </c>
      <c r="Q391" s="69" t="s">
        <v>39</v>
      </c>
      <c r="R391" s="115">
        <v>14.07</v>
      </c>
    </row>
    <row r="392" spans="1:18" s="111" customFormat="1" ht="58.5" customHeight="1">
      <c r="A392" s="154" t="s">
        <v>313</v>
      </c>
      <c r="B392" s="66" t="s">
        <v>30</v>
      </c>
      <c r="C392" s="66" t="s">
        <v>31</v>
      </c>
      <c r="D392" s="123" t="s">
        <v>1126</v>
      </c>
      <c r="E392" s="123" t="s">
        <v>1127</v>
      </c>
      <c r="F392" s="138" t="s">
        <v>1128</v>
      </c>
      <c r="G392" s="66" t="s">
        <v>207</v>
      </c>
      <c r="H392" s="66" t="s">
        <v>202</v>
      </c>
      <c r="I392" s="66" t="s">
        <v>208</v>
      </c>
      <c r="J392" s="66" t="s">
        <v>39</v>
      </c>
      <c r="K392" s="66" t="s">
        <v>39</v>
      </c>
      <c r="L392" s="66" t="s">
        <v>39</v>
      </c>
      <c r="M392" s="66" t="s">
        <v>37</v>
      </c>
      <c r="N392" s="66" t="s">
        <v>793</v>
      </c>
      <c r="O392" s="66" t="s">
        <v>38</v>
      </c>
      <c r="P392" s="88" t="s">
        <v>39</v>
      </c>
      <c r="Q392" s="69" t="s">
        <v>39</v>
      </c>
      <c r="R392" s="115">
        <v>7.77</v>
      </c>
    </row>
    <row r="393" spans="1:18" s="111" customFormat="1" ht="90.75" customHeight="1">
      <c r="A393" s="151" t="s">
        <v>1007</v>
      </c>
      <c r="B393" s="66" t="s">
        <v>128</v>
      </c>
      <c r="C393" s="66" t="s">
        <v>128</v>
      </c>
      <c r="D393" s="124" t="s">
        <v>1129</v>
      </c>
      <c r="E393" s="124" t="s">
        <v>1130</v>
      </c>
      <c r="F393" s="140" t="s">
        <v>1131</v>
      </c>
      <c r="G393" s="66" t="s">
        <v>207</v>
      </c>
      <c r="H393" s="66" t="s">
        <v>265</v>
      </c>
      <c r="I393" s="66" t="s">
        <v>1276</v>
      </c>
      <c r="J393" s="66" t="s">
        <v>39</v>
      </c>
      <c r="K393" s="66" t="s">
        <v>39</v>
      </c>
      <c r="L393" s="66" t="s">
        <v>39</v>
      </c>
      <c r="M393" s="66" t="s">
        <v>37</v>
      </c>
      <c r="N393" s="66" t="s">
        <v>887</v>
      </c>
      <c r="O393" s="66" t="s">
        <v>38</v>
      </c>
      <c r="P393" s="88" t="s">
        <v>39</v>
      </c>
      <c r="Q393" s="69" t="s">
        <v>39</v>
      </c>
      <c r="R393" s="115">
        <v>17.57</v>
      </c>
    </row>
    <row r="394" spans="1:18" s="111" customFormat="1" ht="61.5" customHeight="1">
      <c r="A394" s="154" t="s">
        <v>313</v>
      </c>
      <c r="B394" s="66" t="s">
        <v>30</v>
      </c>
      <c r="C394" s="66" t="s">
        <v>31</v>
      </c>
      <c r="D394" s="124" t="s">
        <v>1129</v>
      </c>
      <c r="E394" s="124" t="s">
        <v>1132</v>
      </c>
      <c r="F394" s="139" t="s">
        <v>1133</v>
      </c>
      <c r="G394" s="66" t="s">
        <v>207</v>
      </c>
      <c r="H394" s="66" t="s">
        <v>202</v>
      </c>
      <c r="I394" s="66" t="s">
        <v>208</v>
      </c>
      <c r="J394" s="66" t="s">
        <v>39</v>
      </c>
      <c r="K394" s="66" t="s">
        <v>39</v>
      </c>
      <c r="L394" s="66" t="s">
        <v>39</v>
      </c>
      <c r="M394" s="66" t="s">
        <v>37</v>
      </c>
      <c r="N394" s="66" t="s">
        <v>793</v>
      </c>
      <c r="O394" s="66" t="s">
        <v>38</v>
      </c>
      <c r="P394" s="88" t="s">
        <v>39</v>
      </c>
      <c r="Q394" s="69" t="s">
        <v>39</v>
      </c>
      <c r="R394" s="115">
        <v>5.69</v>
      </c>
    </row>
    <row r="395" spans="1:18" s="111" customFormat="1" ht="64.5" customHeight="1">
      <c r="A395" s="151" t="s">
        <v>965</v>
      </c>
      <c r="B395" s="66" t="s">
        <v>30</v>
      </c>
      <c r="C395" s="66" t="s">
        <v>31</v>
      </c>
      <c r="D395" s="123" t="s">
        <v>1134</v>
      </c>
      <c r="E395" s="123" t="s">
        <v>1135</v>
      </c>
      <c r="F395" s="138" t="s">
        <v>1136</v>
      </c>
      <c r="G395" s="66" t="s">
        <v>207</v>
      </c>
      <c r="H395" s="66" t="s">
        <v>202</v>
      </c>
      <c r="I395" s="66" t="s">
        <v>208</v>
      </c>
      <c r="J395" s="66" t="s">
        <v>39</v>
      </c>
      <c r="K395" s="66" t="s">
        <v>39</v>
      </c>
      <c r="L395" s="66" t="s">
        <v>39</v>
      </c>
      <c r="M395" s="66" t="s">
        <v>37</v>
      </c>
      <c r="N395" s="66" t="s">
        <v>793</v>
      </c>
      <c r="O395" s="66" t="s">
        <v>38</v>
      </c>
      <c r="P395" s="88" t="s">
        <v>39</v>
      </c>
      <c r="Q395" s="69" t="s">
        <v>39</v>
      </c>
      <c r="R395" s="115">
        <v>18.95</v>
      </c>
    </row>
    <row r="396" spans="1:18" s="111" customFormat="1" ht="60.75" customHeight="1">
      <c r="A396" s="154" t="s">
        <v>399</v>
      </c>
      <c r="B396" s="66" t="s">
        <v>128</v>
      </c>
      <c r="C396" s="66" t="s">
        <v>128</v>
      </c>
      <c r="D396" s="124" t="s">
        <v>384</v>
      </c>
      <c r="E396" s="124" t="s">
        <v>878</v>
      </c>
      <c r="F396" s="139" t="s">
        <v>879</v>
      </c>
      <c r="G396" s="66" t="s">
        <v>207</v>
      </c>
      <c r="H396" s="66" t="s">
        <v>265</v>
      </c>
      <c r="I396" s="66" t="s">
        <v>1276</v>
      </c>
      <c r="J396" s="66" t="s">
        <v>39</v>
      </c>
      <c r="K396" s="66" t="s">
        <v>39</v>
      </c>
      <c r="L396" s="66" t="s">
        <v>39</v>
      </c>
      <c r="M396" s="66" t="s">
        <v>37</v>
      </c>
      <c r="N396" s="66" t="s">
        <v>793</v>
      </c>
      <c r="O396" s="66" t="s">
        <v>38</v>
      </c>
      <c r="P396" s="88" t="s">
        <v>39</v>
      </c>
      <c r="Q396" s="69" t="s">
        <v>39</v>
      </c>
      <c r="R396" s="115">
        <v>7.31</v>
      </c>
    </row>
    <row r="397" spans="1:18" s="111" customFormat="1" ht="60" customHeight="1">
      <c r="A397" s="151" t="s">
        <v>894</v>
      </c>
      <c r="B397" s="66" t="s">
        <v>30</v>
      </c>
      <c r="C397" s="66" t="s">
        <v>31</v>
      </c>
      <c r="D397" s="123" t="s">
        <v>1137</v>
      </c>
      <c r="E397" s="123" t="s">
        <v>1138</v>
      </c>
      <c r="F397" s="138" t="s">
        <v>1139</v>
      </c>
      <c r="G397" s="66" t="s">
        <v>207</v>
      </c>
      <c r="H397" s="66" t="s">
        <v>202</v>
      </c>
      <c r="I397" s="66" t="s">
        <v>208</v>
      </c>
      <c r="J397" s="66" t="s">
        <v>39</v>
      </c>
      <c r="K397" s="66" t="s">
        <v>39</v>
      </c>
      <c r="L397" s="66" t="s">
        <v>39</v>
      </c>
      <c r="M397" s="66" t="s">
        <v>37</v>
      </c>
      <c r="N397" s="66" t="s">
        <v>793</v>
      </c>
      <c r="O397" s="66" t="s">
        <v>38</v>
      </c>
      <c r="P397" s="88" t="s">
        <v>39</v>
      </c>
      <c r="Q397" s="69" t="s">
        <v>39</v>
      </c>
      <c r="R397" s="115">
        <v>20.56</v>
      </c>
    </row>
    <row r="398" spans="1:18" s="111" customFormat="1" ht="62.25" customHeight="1">
      <c r="A398" s="151" t="s">
        <v>1105</v>
      </c>
      <c r="B398" s="66" t="s">
        <v>30</v>
      </c>
      <c r="C398" s="66" t="s">
        <v>31</v>
      </c>
      <c r="D398" s="123" t="s">
        <v>1140</v>
      </c>
      <c r="E398" s="123" t="s">
        <v>1141</v>
      </c>
      <c r="F398" s="138" t="s">
        <v>1142</v>
      </c>
      <c r="G398" s="66" t="s">
        <v>207</v>
      </c>
      <c r="H398" s="66" t="s">
        <v>202</v>
      </c>
      <c r="I398" s="66" t="s">
        <v>208</v>
      </c>
      <c r="J398" s="66" t="s">
        <v>39</v>
      </c>
      <c r="K398" s="66" t="s">
        <v>39</v>
      </c>
      <c r="L398" s="66" t="s">
        <v>39</v>
      </c>
      <c r="M398" s="66" t="s">
        <v>37</v>
      </c>
      <c r="N398" s="66" t="s">
        <v>887</v>
      </c>
      <c r="O398" s="66" t="s">
        <v>38</v>
      </c>
      <c r="P398" s="88" t="s">
        <v>39</v>
      </c>
      <c r="Q398" s="69" t="s">
        <v>39</v>
      </c>
      <c r="R398" s="115">
        <v>18.92</v>
      </c>
    </row>
    <row r="399" spans="1:18" s="111" customFormat="1" ht="75.75" customHeight="1">
      <c r="A399" s="151" t="s">
        <v>1011</v>
      </c>
      <c r="B399" s="66" t="s">
        <v>30</v>
      </c>
      <c r="C399" s="66" t="s">
        <v>31</v>
      </c>
      <c r="D399" s="124" t="s">
        <v>881</v>
      </c>
      <c r="E399" s="124" t="s">
        <v>882</v>
      </c>
      <c r="F399" s="139" t="s">
        <v>1143</v>
      </c>
      <c r="G399" s="66" t="s">
        <v>207</v>
      </c>
      <c r="H399" s="66" t="s">
        <v>202</v>
      </c>
      <c r="I399" s="66" t="s">
        <v>208</v>
      </c>
      <c r="J399" s="66" t="s">
        <v>39</v>
      </c>
      <c r="K399" s="66" t="s">
        <v>39</v>
      </c>
      <c r="L399" s="66" t="s">
        <v>39</v>
      </c>
      <c r="M399" s="66" t="s">
        <v>37</v>
      </c>
      <c r="N399" s="66" t="s">
        <v>887</v>
      </c>
      <c r="O399" s="66" t="s">
        <v>38</v>
      </c>
      <c r="P399" s="88" t="s">
        <v>39</v>
      </c>
      <c r="Q399" s="69" t="s">
        <v>39</v>
      </c>
      <c r="R399" s="115">
        <v>20.01</v>
      </c>
    </row>
    <row r="400" spans="1:18" s="111" customFormat="1" ht="63" customHeight="1">
      <c r="A400" s="152" t="s">
        <v>994</v>
      </c>
      <c r="B400" s="66" t="s">
        <v>30</v>
      </c>
      <c r="C400" s="66" t="s">
        <v>31</v>
      </c>
      <c r="D400" s="124" t="s">
        <v>1144</v>
      </c>
      <c r="E400" s="131" t="s">
        <v>1145</v>
      </c>
      <c r="F400" s="141" t="s">
        <v>1146</v>
      </c>
      <c r="G400" s="66" t="s">
        <v>207</v>
      </c>
      <c r="H400" s="66" t="s">
        <v>202</v>
      </c>
      <c r="I400" s="66" t="s">
        <v>208</v>
      </c>
      <c r="J400" s="66" t="s">
        <v>39</v>
      </c>
      <c r="K400" s="66" t="s">
        <v>39</v>
      </c>
      <c r="L400" s="66" t="s">
        <v>39</v>
      </c>
      <c r="M400" s="66" t="s">
        <v>37</v>
      </c>
      <c r="N400" s="66" t="s">
        <v>793</v>
      </c>
      <c r="O400" s="66" t="s">
        <v>38</v>
      </c>
      <c r="P400" s="88" t="s">
        <v>39</v>
      </c>
      <c r="Q400" s="69" t="s">
        <v>39</v>
      </c>
      <c r="R400" s="115">
        <v>9.56</v>
      </c>
    </row>
    <row r="401" spans="1:18" s="111" customFormat="1" ht="88.5" customHeight="1">
      <c r="A401" s="152" t="s">
        <v>994</v>
      </c>
      <c r="B401" s="66" t="s">
        <v>128</v>
      </c>
      <c r="C401" s="66" t="s">
        <v>128</v>
      </c>
      <c r="D401" s="124" t="s">
        <v>1147</v>
      </c>
      <c r="E401" s="124" t="s">
        <v>1148</v>
      </c>
      <c r="F401" s="139" t="s">
        <v>1149</v>
      </c>
      <c r="G401" s="66" t="s">
        <v>207</v>
      </c>
      <c r="H401" s="66" t="s">
        <v>202</v>
      </c>
      <c r="I401" s="66" t="s">
        <v>208</v>
      </c>
      <c r="J401" s="66" t="s">
        <v>39</v>
      </c>
      <c r="K401" s="66" t="s">
        <v>39</v>
      </c>
      <c r="L401" s="66" t="s">
        <v>39</v>
      </c>
      <c r="M401" s="66" t="s">
        <v>37</v>
      </c>
      <c r="N401" s="66" t="s">
        <v>793</v>
      </c>
      <c r="O401" s="66" t="s">
        <v>38</v>
      </c>
      <c r="P401" s="88" t="s">
        <v>39</v>
      </c>
      <c r="Q401" s="69" t="s">
        <v>39</v>
      </c>
      <c r="R401" s="115">
        <v>11.39</v>
      </c>
    </row>
    <row r="402" spans="1:18" s="111" customFormat="1" ht="75.75" customHeight="1">
      <c r="A402" s="151" t="s">
        <v>1033</v>
      </c>
      <c r="B402" s="66" t="s">
        <v>30</v>
      </c>
      <c r="C402" s="66" t="s">
        <v>31</v>
      </c>
      <c r="D402" s="123" t="s">
        <v>884</v>
      </c>
      <c r="E402" s="123" t="s">
        <v>885</v>
      </c>
      <c r="F402" s="138" t="s">
        <v>1150</v>
      </c>
      <c r="G402" s="66" t="s">
        <v>201</v>
      </c>
      <c r="H402" s="66" t="s">
        <v>202</v>
      </c>
      <c r="I402" s="66"/>
      <c r="J402" s="66" t="s">
        <v>39</v>
      </c>
      <c r="K402" s="66" t="s">
        <v>39</v>
      </c>
      <c r="L402" s="66" t="s">
        <v>39</v>
      </c>
      <c r="M402" s="66" t="s">
        <v>37</v>
      </c>
      <c r="N402" s="66" t="s">
        <v>887</v>
      </c>
      <c r="O402" s="66" t="s">
        <v>38</v>
      </c>
      <c r="P402" s="88" t="s">
        <v>39</v>
      </c>
      <c r="Q402" s="69" t="s">
        <v>39</v>
      </c>
      <c r="R402" s="115">
        <v>12.56</v>
      </c>
    </row>
    <row r="403" spans="1:18" s="111" customFormat="1" ht="75.75" customHeight="1">
      <c r="A403" s="151" t="s">
        <v>1105</v>
      </c>
      <c r="B403" s="66" t="s">
        <v>30</v>
      </c>
      <c r="C403" s="66" t="s">
        <v>31</v>
      </c>
      <c r="D403" s="123" t="s">
        <v>1151</v>
      </c>
      <c r="E403" s="123" t="s">
        <v>1152</v>
      </c>
      <c r="F403" s="138" t="s">
        <v>1153</v>
      </c>
      <c r="G403" s="66" t="s">
        <v>207</v>
      </c>
      <c r="H403" s="66" t="s">
        <v>202</v>
      </c>
      <c r="I403" s="66" t="s">
        <v>208</v>
      </c>
      <c r="J403" s="66" t="s">
        <v>39</v>
      </c>
      <c r="K403" s="66" t="s">
        <v>39</v>
      </c>
      <c r="L403" s="66" t="s">
        <v>39</v>
      </c>
      <c r="M403" s="66" t="s">
        <v>37</v>
      </c>
      <c r="N403" s="66" t="s">
        <v>793</v>
      </c>
      <c r="O403" s="66" t="s">
        <v>38</v>
      </c>
      <c r="P403" s="88" t="s">
        <v>39</v>
      </c>
      <c r="Q403" s="69" t="s">
        <v>39</v>
      </c>
      <c r="R403" s="115">
        <v>20.55</v>
      </c>
    </row>
    <row r="404" spans="1:18" s="111" customFormat="1" ht="75.75" customHeight="1">
      <c r="A404" s="151" t="s">
        <v>1105</v>
      </c>
      <c r="B404" s="66" t="s">
        <v>30</v>
      </c>
      <c r="C404" s="66" t="s">
        <v>31</v>
      </c>
      <c r="D404" s="123" t="s">
        <v>1154</v>
      </c>
      <c r="E404" s="123" t="s">
        <v>1155</v>
      </c>
      <c r="F404" s="138" t="s">
        <v>1156</v>
      </c>
      <c r="G404" s="66" t="s">
        <v>207</v>
      </c>
      <c r="H404" s="66" t="s">
        <v>202</v>
      </c>
      <c r="I404" s="66" t="s">
        <v>208</v>
      </c>
      <c r="J404" s="66" t="s">
        <v>39</v>
      </c>
      <c r="K404" s="66" t="s">
        <v>39</v>
      </c>
      <c r="L404" s="66" t="s">
        <v>39</v>
      </c>
      <c r="M404" s="66" t="s">
        <v>37</v>
      </c>
      <c r="N404" s="66" t="s">
        <v>887</v>
      </c>
      <c r="O404" s="66" t="s">
        <v>38</v>
      </c>
      <c r="P404" s="88" t="s">
        <v>39</v>
      </c>
      <c r="Q404" s="69" t="s">
        <v>39</v>
      </c>
      <c r="R404" s="115">
        <v>20.58</v>
      </c>
    </row>
    <row r="405" spans="1:18" s="111" customFormat="1" ht="55.5" customHeight="1">
      <c r="A405" s="118" t="s">
        <v>894</v>
      </c>
      <c r="B405" s="66" t="s">
        <v>239</v>
      </c>
      <c r="C405" s="66" t="s">
        <v>239</v>
      </c>
      <c r="D405" s="120" t="s">
        <v>1157</v>
      </c>
      <c r="E405" s="120" t="s">
        <v>1158</v>
      </c>
      <c r="F405" s="144" t="s">
        <v>1159</v>
      </c>
      <c r="G405" s="66" t="s">
        <v>207</v>
      </c>
      <c r="H405" s="66" t="s">
        <v>202</v>
      </c>
      <c r="I405" s="66" t="s">
        <v>208</v>
      </c>
      <c r="J405" s="66" t="s">
        <v>39</v>
      </c>
      <c r="K405" s="66" t="s">
        <v>39</v>
      </c>
      <c r="L405" s="66" t="s">
        <v>39</v>
      </c>
      <c r="M405" s="66" t="s">
        <v>37</v>
      </c>
      <c r="N405" s="66" t="s">
        <v>793</v>
      </c>
      <c r="O405" s="66" t="s">
        <v>38</v>
      </c>
      <c r="P405" s="88" t="s">
        <v>39</v>
      </c>
      <c r="Q405" s="69" t="s">
        <v>39</v>
      </c>
      <c r="R405" s="119">
        <v>9.12</v>
      </c>
    </row>
    <row r="406" spans="1:18" s="111" customFormat="1" ht="50.25" customHeight="1">
      <c r="A406" s="118" t="s">
        <v>1160</v>
      </c>
      <c r="B406" s="66" t="s">
        <v>239</v>
      </c>
      <c r="C406" s="66" t="s">
        <v>239</v>
      </c>
      <c r="D406" s="120" t="s">
        <v>1161</v>
      </c>
      <c r="E406" s="120" t="s">
        <v>1162</v>
      </c>
      <c r="F406" s="144" t="s">
        <v>767</v>
      </c>
      <c r="G406" s="66" t="s">
        <v>201</v>
      </c>
      <c r="H406" s="66" t="s">
        <v>202</v>
      </c>
      <c r="I406" s="66"/>
      <c r="J406" s="66" t="s">
        <v>39</v>
      </c>
      <c r="K406" s="66" t="s">
        <v>39</v>
      </c>
      <c r="L406" s="66" t="s">
        <v>39</v>
      </c>
      <c r="M406" s="66" t="s">
        <v>37</v>
      </c>
      <c r="N406" s="66" t="s">
        <v>793</v>
      </c>
      <c r="O406" s="66" t="s">
        <v>38</v>
      </c>
      <c r="P406" s="88" t="s">
        <v>39</v>
      </c>
      <c r="Q406" s="69" t="s">
        <v>39</v>
      </c>
      <c r="R406" s="119">
        <v>2.43</v>
      </c>
    </row>
    <row r="407" spans="1:18" s="111" customFormat="1" ht="59.25" customHeight="1">
      <c r="A407" s="118" t="s">
        <v>1163</v>
      </c>
      <c r="B407" s="66" t="s">
        <v>239</v>
      </c>
      <c r="C407" s="66" t="s">
        <v>239</v>
      </c>
      <c r="D407" s="120" t="s">
        <v>1164</v>
      </c>
      <c r="E407" s="120" t="s">
        <v>1165</v>
      </c>
      <c r="F407" s="144" t="s">
        <v>1166</v>
      </c>
      <c r="G407" s="66" t="s">
        <v>201</v>
      </c>
      <c r="H407" s="66" t="s">
        <v>202</v>
      </c>
      <c r="I407" s="66"/>
      <c r="J407" s="66" t="s">
        <v>39</v>
      </c>
      <c r="K407" s="66" t="s">
        <v>39</v>
      </c>
      <c r="L407" s="66" t="s">
        <v>39</v>
      </c>
      <c r="M407" s="66" t="s">
        <v>37</v>
      </c>
      <c r="N407" s="66" t="s">
        <v>793</v>
      </c>
      <c r="O407" s="66" t="s">
        <v>38</v>
      </c>
      <c r="P407" s="88" t="s">
        <v>39</v>
      </c>
      <c r="Q407" s="69" t="s">
        <v>39</v>
      </c>
      <c r="R407" s="119">
        <v>6.5</v>
      </c>
    </row>
    <row r="408" spans="1:18" s="111" customFormat="1" ht="54.75" customHeight="1">
      <c r="A408" s="118" t="s">
        <v>919</v>
      </c>
      <c r="B408" s="66" t="s">
        <v>239</v>
      </c>
      <c r="C408" s="66" t="s">
        <v>239</v>
      </c>
      <c r="D408" s="120" t="s">
        <v>1167</v>
      </c>
      <c r="E408" s="120" t="s">
        <v>1168</v>
      </c>
      <c r="F408" s="144" t="s">
        <v>1166</v>
      </c>
      <c r="G408" s="66" t="s">
        <v>201</v>
      </c>
      <c r="H408" s="66" t="s">
        <v>202</v>
      </c>
      <c r="I408" s="66"/>
      <c r="J408" s="66" t="s">
        <v>39</v>
      </c>
      <c r="K408" s="66" t="s">
        <v>39</v>
      </c>
      <c r="L408" s="66" t="s">
        <v>39</v>
      </c>
      <c r="M408" s="66" t="s">
        <v>37</v>
      </c>
      <c r="N408" s="66" t="s">
        <v>793</v>
      </c>
      <c r="O408" s="66" t="s">
        <v>38</v>
      </c>
      <c r="P408" s="88" t="s">
        <v>39</v>
      </c>
      <c r="Q408" s="69" t="s">
        <v>39</v>
      </c>
      <c r="R408" s="119">
        <v>5.32</v>
      </c>
    </row>
    <row r="409" spans="1:18" s="111" customFormat="1" ht="60.75" customHeight="1">
      <c r="A409" s="118" t="s">
        <v>894</v>
      </c>
      <c r="B409" s="66" t="s">
        <v>239</v>
      </c>
      <c r="C409" s="66" t="s">
        <v>239</v>
      </c>
      <c r="D409" s="120" t="s">
        <v>1169</v>
      </c>
      <c r="E409" s="120" t="s">
        <v>1170</v>
      </c>
      <c r="F409" s="144" t="s">
        <v>1171</v>
      </c>
      <c r="G409" s="66" t="s">
        <v>207</v>
      </c>
      <c r="H409" s="66" t="s">
        <v>202</v>
      </c>
      <c r="I409" s="66" t="s">
        <v>208</v>
      </c>
      <c r="J409" s="66" t="s">
        <v>39</v>
      </c>
      <c r="K409" s="66" t="s">
        <v>39</v>
      </c>
      <c r="L409" s="66" t="s">
        <v>39</v>
      </c>
      <c r="M409" s="66" t="s">
        <v>37</v>
      </c>
      <c r="N409" s="66" t="s">
        <v>793</v>
      </c>
      <c r="O409" s="66" t="s">
        <v>38</v>
      </c>
      <c r="P409" s="88" t="s">
        <v>39</v>
      </c>
      <c r="Q409" s="69" t="s">
        <v>39</v>
      </c>
      <c r="R409" s="119">
        <v>10.18</v>
      </c>
    </row>
    <row r="410" spans="1:18" s="111" customFormat="1" ht="51.75" customHeight="1">
      <c r="A410" s="118" t="s">
        <v>1172</v>
      </c>
      <c r="B410" s="66" t="s">
        <v>239</v>
      </c>
      <c r="C410" s="66" t="s">
        <v>239</v>
      </c>
      <c r="D410" s="120" t="s">
        <v>1173</v>
      </c>
      <c r="E410" s="120" t="s">
        <v>1174</v>
      </c>
      <c r="F410" s="144" t="s">
        <v>1175</v>
      </c>
      <c r="G410" s="66" t="s">
        <v>201</v>
      </c>
      <c r="H410" s="66" t="s">
        <v>202</v>
      </c>
      <c r="I410" s="66"/>
      <c r="J410" s="66" t="s">
        <v>39</v>
      </c>
      <c r="K410" s="66" t="s">
        <v>39</v>
      </c>
      <c r="L410" s="66" t="s">
        <v>39</v>
      </c>
      <c r="M410" s="66" t="s">
        <v>37</v>
      </c>
      <c r="N410" s="66" t="s">
        <v>793</v>
      </c>
      <c r="O410" s="66" t="s">
        <v>38</v>
      </c>
      <c r="P410" s="88" t="s">
        <v>39</v>
      </c>
      <c r="Q410" s="69" t="s">
        <v>39</v>
      </c>
      <c r="R410" s="119">
        <v>8.123</v>
      </c>
    </row>
    <row r="411" spans="1:18" s="111" customFormat="1" ht="51.75" customHeight="1">
      <c r="A411" s="118" t="s">
        <v>894</v>
      </c>
      <c r="B411" s="66" t="s">
        <v>239</v>
      </c>
      <c r="C411" s="66" t="s">
        <v>239</v>
      </c>
      <c r="D411" s="120" t="s">
        <v>1176</v>
      </c>
      <c r="E411" s="120" t="s">
        <v>1177</v>
      </c>
      <c r="F411" s="144" t="s">
        <v>1178</v>
      </c>
      <c r="G411" s="66" t="s">
        <v>207</v>
      </c>
      <c r="H411" s="66" t="s">
        <v>202</v>
      </c>
      <c r="I411" s="66" t="s">
        <v>208</v>
      </c>
      <c r="J411" s="66" t="s">
        <v>39</v>
      </c>
      <c r="K411" s="66" t="s">
        <v>39</v>
      </c>
      <c r="L411" s="66" t="s">
        <v>39</v>
      </c>
      <c r="M411" s="66" t="s">
        <v>37</v>
      </c>
      <c r="N411" s="66" t="s">
        <v>793</v>
      </c>
      <c r="O411" s="66" t="s">
        <v>38</v>
      </c>
      <c r="P411" s="88" t="s">
        <v>39</v>
      </c>
      <c r="Q411" s="69" t="s">
        <v>39</v>
      </c>
      <c r="R411" s="119">
        <v>13.13</v>
      </c>
    </row>
    <row r="412" spans="1:18" s="111" customFormat="1" ht="51.75" customHeight="1">
      <c r="A412" s="118" t="s">
        <v>1179</v>
      </c>
      <c r="B412" s="66" t="s">
        <v>239</v>
      </c>
      <c r="C412" s="66" t="s">
        <v>239</v>
      </c>
      <c r="D412" s="120" t="s">
        <v>1180</v>
      </c>
      <c r="E412" s="120" t="s">
        <v>1181</v>
      </c>
      <c r="F412" s="144" t="s">
        <v>1182</v>
      </c>
      <c r="G412" s="66" t="s">
        <v>201</v>
      </c>
      <c r="H412" s="66" t="s">
        <v>202</v>
      </c>
      <c r="I412" s="66"/>
      <c r="J412" s="66" t="s">
        <v>39</v>
      </c>
      <c r="K412" s="66" t="s">
        <v>39</v>
      </c>
      <c r="L412" s="66" t="s">
        <v>39</v>
      </c>
      <c r="M412" s="66" t="s">
        <v>37</v>
      </c>
      <c r="N412" s="66" t="s">
        <v>793</v>
      </c>
      <c r="O412" s="66" t="s">
        <v>38</v>
      </c>
      <c r="P412" s="88" t="s">
        <v>39</v>
      </c>
      <c r="Q412" s="69" t="s">
        <v>39</v>
      </c>
      <c r="R412" s="119">
        <v>1.1</v>
      </c>
    </row>
    <row r="413" spans="1:18" s="111" customFormat="1" ht="51.75" customHeight="1">
      <c r="A413" s="118" t="s">
        <v>920</v>
      </c>
      <c r="B413" s="66" t="s">
        <v>239</v>
      </c>
      <c r="C413" s="66" t="s">
        <v>239</v>
      </c>
      <c r="D413" s="120" t="s">
        <v>1183</v>
      </c>
      <c r="E413" s="120" t="s">
        <v>1184</v>
      </c>
      <c r="F413" s="144" t="s">
        <v>1185</v>
      </c>
      <c r="G413" s="66" t="s">
        <v>201</v>
      </c>
      <c r="H413" s="66" t="s">
        <v>202</v>
      </c>
      <c r="I413" s="66"/>
      <c r="J413" s="66" t="s">
        <v>39</v>
      </c>
      <c r="K413" s="66" t="s">
        <v>39</v>
      </c>
      <c r="L413" s="66" t="s">
        <v>39</v>
      </c>
      <c r="M413" s="66" t="s">
        <v>37</v>
      </c>
      <c r="N413" s="66" t="s">
        <v>793</v>
      </c>
      <c r="O413" s="66" t="s">
        <v>38</v>
      </c>
      <c r="P413" s="88" t="s">
        <v>39</v>
      </c>
      <c r="Q413" s="69" t="s">
        <v>39</v>
      </c>
      <c r="R413" s="119">
        <v>11.62</v>
      </c>
    </row>
    <row r="414" spans="1:18" s="111" customFormat="1" ht="52.5" customHeight="1">
      <c r="A414" s="118" t="s">
        <v>920</v>
      </c>
      <c r="B414" s="66" t="s">
        <v>239</v>
      </c>
      <c r="C414" s="66" t="s">
        <v>239</v>
      </c>
      <c r="D414" s="120" t="s">
        <v>1279</v>
      </c>
      <c r="E414" s="120" t="s">
        <v>1186</v>
      </c>
      <c r="F414" s="144" t="s">
        <v>1187</v>
      </c>
      <c r="G414" s="66" t="s">
        <v>201</v>
      </c>
      <c r="H414" s="66" t="s">
        <v>202</v>
      </c>
      <c r="I414" s="66"/>
      <c r="J414" s="66" t="s">
        <v>39</v>
      </c>
      <c r="K414" s="66" t="s">
        <v>39</v>
      </c>
      <c r="L414" s="66" t="s">
        <v>39</v>
      </c>
      <c r="M414" s="66" t="s">
        <v>37</v>
      </c>
      <c r="N414" s="66" t="s">
        <v>793</v>
      </c>
      <c r="O414" s="66" t="s">
        <v>38</v>
      </c>
      <c r="P414" s="88" t="s">
        <v>39</v>
      </c>
      <c r="Q414" s="69" t="s">
        <v>39</v>
      </c>
      <c r="R414" s="119">
        <v>13.24</v>
      </c>
    </row>
    <row r="415" spans="1:18" s="111" customFormat="1" ht="52.5" customHeight="1">
      <c r="A415" s="118" t="s">
        <v>957</v>
      </c>
      <c r="B415" s="66" t="s">
        <v>239</v>
      </c>
      <c r="C415" s="66" t="s">
        <v>239</v>
      </c>
      <c r="D415" s="120" t="s">
        <v>1188</v>
      </c>
      <c r="E415" s="120" t="s">
        <v>1189</v>
      </c>
      <c r="F415" s="144" t="s">
        <v>1190</v>
      </c>
      <c r="G415" s="66" t="s">
        <v>207</v>
      </c>
      <c r="H415" s="66" t="s">
        <v>202</v>
      </c>
      <c r="I415" s="66" t="s">
        <v>208</v>
      </c>
      <c r="J415" s="66" t="s">
        <v>39</v>
      </c>
      <c r="K415" s="66" t="s">
        <v>39</v>
      </c>
      <c r="L415" s="66" t="s">
        <v>39</v>
      </c>
      <c r="M415" s="66" t="s">
        <v>37</v>
      </c>
      <c r="N415" s="66" t="s">
        <v>793</v>
      </c>
      <c r="O415" s="66" t="s">
        <v>38</v>
      </c>
      <c r="P415" s="88" t="s">
        <v>39</v>
      </c>
      <c r="Q415" s="69" t="s">
        <v>39</v>
      </c>
      <c r="R415" s="119">
        <v>19.05</v>
      </c>
    </row>
    <row r="416" spans="1:18" s="111" customFormat="1" ht="52.5" customHeight="1">
      <c r="A416" s="118" t="s">
        <v>1191</v>
      </c>
      <c r="B416" s="66" t="s">
        <v>239</v>
      </c>
      <c r="C416" s="66" t="s">
        <v>239</v>
      </c>
      <c r="D416" s="120" t="s">
        <v>1192</v>
      </c>
      <c r="E416" s="120" t="s">
        <v>1193</v>
      </c>
      <c r="F416" s="144" t="s">
        <v>1194</v>
      </c>
      <c r="G416" s="66" t="s">
        <v>201</v>
      </c>
      <c r="H416" s="66" t="s">
        <v>202</v>
      </c>
      <c r="I416" s="66"/>
      <c r="J416" s="66" t="s">
        <v>39</v>
      </c>
      <c r="K416" s="66" t="s">
        <v>39</v>
      </c>
      <c r="L416" s="66" t="s">
        <v>39</v>
      </c>
      <c r="M416" s="66" t="s">
        <v>37</v>
      </c>
      <c r="N416" s="66" t="s">
        <v>793</v>
      </c>
      <c r="O416" s="66" t="s">
        <v>38</v>
      </c>
      <c r="P416" s="88" t="s">
        <v>39</v>
      </c>
      <c r="Q416" s="69" t="s">
        <v>39</v>
      </c>
      <c r="R416" s="119">
        <v>12.83</v>
      </c>
    </row>
    <row r="417" spans="1:18" s="111" customFormat="1" ht="52.5" customHeight="1">
      <c r="A417" s="118" t="s">
        <v>920</v>
      </c>
      <c r="B417" s="66" t="s">
        <v>239</v>
      </c>
      <c r="C417" s="66" t="s">
        <v>239</v>
      </c>
      <c r="D417" s="120" t="s">
        <v>1195</v>
      </c>
      <c r="E417" s="120" t="s">
        <v>1196</v>
      </c>
      <c r="F417" s="144" t="s">
        <v>1197</v>
      </c>
      <c r="G417" s="66" t="s">
        <v>201</v>
      </c>
      <c r="H417" s="66" t="s">
        <v>202</v>
      </c>
      <c r="I417" s="66"/>
      <c r="J417" s="66" t="s">
        <v>39</v>
      </c>
      <c r="K417" s="66" t="s">
        <v>39</v>
      </c>
      <c r="L417" s="66" t="s">
        <v>39</v>
      </c>
      <c r="M417" s="66" t="s">
        <v>37</v>
      </c>
      <c r="N417" s="66" t="s">
        <v>793</v>
      </c>
      <c r="O417" s="66" t="s">
        <v>38</v>
      </c>
      <c r="P417" s="88" t="s">
        <v>39</v>
      </c>
      <c r="Q417" s="69" t="s">
        <v>39</v>
      </c>
      <c r="R417" s="119">
        <v>11.92</v>
      </c>
    </row>
    <row r="418" spans="1:18" s="111" customFormat="1" ht="52.5" customHeight="1">
      <c r="A418" s="118" t="s">
        <v>920</v>
      </c>
      <c r="B418" s="66" t="s">
        <v>239</v>
      </c>
      <c r="C418" s="66" t="s">
        <v>239</v>
      </c>
      <c r="D418" s="120" t="s">
        <v>1198</v>
      </c>
      <c r="E418" s="120" t="s">
        <v>1199</v>
      </c>
      <c r="F418" s="144" t="s">
        <v>1200</v>
      </c>
      <c r="G418" s="66" t="s">
        <v>201</v>
      </c>
      <c r="H418" s="66" t="s">
        <v>202</v>
      </c>
      <c r="I418" s="66"/>
      <c r="J418" s="66" t="s">
        <v>39</v>
      </c>
      <c r="K418" s="66" t="s">
        <v>39</v>
      </c>
      <c r="L418" s="66" t="s">
        <v>39</v>
      </c>
      <c r="M418" s="66" t="s">
        <v>37</v>
      </c>
      <c r="N418" s="66" t="s">
        <v>793</v>
      </c>
      <c r="O418" s="66" t="s">
        <v>38</v>
      </c>
      <c r="P418" s="88" t="s">
        <v>39</v>
      </c>
      <c r="Q418" s="69" t="s">
        <v>39</v>
      </c>
      <c r="R418" s="119">
        <v>11.57</v>
      </c>
    </row>
    <row r="419" spans="1:18" s="111" customFormat="1" ht="52.5" customHeight="1">
      <c r="A419" s="118" t="s">
        <v>920</v>
      </c>
      <c r="B419" s="66" t="s">
        <v>239</v>
      </c>
      <c r="C419" s="66" t="s">
        <v>239</v>
      </c>
      <c r="D419" s="120" t="s">
        <v>1201</v>
      </c>
      <c r="E419" s="120" t="s">
        <v>1202</v>
      </c>
      <c r="F419" s="144" t="s">
        <v>1203</v>
      </c>
      <c r="G419" s="66" t="s">
        <v>201</v>
      </c>
      <c r="H419" s="66" t="s">
        <v>202</v>
      </c>
      <c r="I419" s="66"/>
      <c r="J419" s="66" t="s">
        <v>39</v>
      </c>
      <c r="K419" s="66" t="s">
        <v>39</v>
      </c>
      <c r="L419" s="66" t="s">
        <v>39</v>
      </c>
      <c r="M419" s="66" t="s">
        <v>37</v>
      </c>
      <c r="N419" s="66" t="s">
        <v>793</v>
      </c>
      <c r="O419" s="66" t="s">
        <v>38</v>
      </c>
      <c r="P419" s="88" t="s">
        <v>39</v>
      </c>
      <c r="Q419" s="69" t="s">
        <v>39</v>
      </c>
      <c r="R419" s="119">
        <v>11.75</v>
      </c>
    </row>
    <row r="420" spans="1:18" s="111" customFormat="1" ht="52.5" customHeight="1">
      <c r="A420" s="118" t="s">
        <v>920</v>
      </c>
      <c r="B420" s="66" t="s">
        <v>239</v>
      </c>
      <c r="C420" s="66" t="s">
        <v>239</v>
      </c>
      <c r="D420" s="120" t="s">
        <v>1204</v>
      </c>
      <c r="E420" s="120" t="s">
        <v>1205</v>
      </c>
      <c r="F420" s="144" t="s">
        <v>1206</v>
      </c>
      <c r="G420" s="66" t="s">
        <v>201</v>
      </c>
      <c r="H420" s="66" t="s">
        <v>202</v>
      </c>
      <c r="I420" s="66"/>
      <c r="J420" s="66" t="s">
        <v>39</v>
      </c>
      <c r="K420" s="66" t="s">
        <v>39</v>
      </c>
      <c r="L420" s="66" t="s">
        <v>39</v>
      </c>
      <c r="M420" s="66" t="s">
        <v>37</v>
      </c>
      <c r="N420" s="66" t="s">
        <v>793</v>
      </c>
      <c r="O420" s="66" t="s">
        <v>38</v>
      </c>
      <c r="P420" s="88" t="s">
        <v>39</v>
      </c>
      <c r="Q420" s="69" t="s">
        <v>39</v>
      </c>
      <c r="R420" s="119">
        <v>11.57</v>
      </c>
    </row>
    <row r="421" spans="1:18" s="111" customFormat="1" ht="52.5" customHeight="1">
      <c r="A421" s="156" t="s">
        <v>1207</v>
      </c>
      <c r="B421" s="66" t="s">
        <v>239</v>
      </c>
      <c r="C421" s="66" t="s">
        <v>239</v>
      </c>
      <c r="D421" s="120" t="s">
        <v>1208</v>
      </c>
      <c r="E421" s="120" t="s">
        <v>1209</v>
      </c>
      <c r="F421" s="144" t="s">
        <v>1210</v>
      </c>
      <c r="G421" s="66"/>
      <c r="H421" s="66" t="s">
        <v>202</v>
      </c>
      <c r="I421" s="66"/>
      <c r="J421" s="66" t="s">
        <v>39</v>
      </c>
      <c r="K421" s="66" t="s">
        <v>39</v>
      </c>
      <c r="L421" s="66" t="s">
        <v>39</v>
      </c>
      <c r="M421" s="66" t="s">
        <v>37</v>
      </c>
      <c r="N421" s="66" t="s">
        <v>793</v>
      </c>
      <c r="O421" s="66" t="s">
        <v>38</v>
      </c>
      <c r="P421" s="88" t="s">
        <v>39</v>
      </c>
      <c r="Q421" s="69" t="s">
        <v>39</v>
      </c>
      <c r="R421" s="119">
        <v>0.7</v>
      </c>
    </row>
    <row r="422" spans="1:18" s="111" customFormat="1" ht="52.5" customHeight="1">
      <c r="A422" s="118" t="s">
        <v>957</v>
      </c>
      <c r="B422" s="66" t="s">
        <v>239</v>
      </c>
      <c r="C422" s="66" t="s">
        <v>239</v>
      </c>
      <c r="D422" s="120" t="s">
        <v>1211</v>
      </c>
      <c r="E422" s="120" t="s">
        <v>1212</v>
      </c>
      <c r="F422" s="144" t="s">
        <v>1213</v>
      </c>
      <c r="G422" s="66" t="s">
        <v>207</v>
      </c>
      <c r="H422" s="66" t="s">
        <v>202</v>
      </c>
      <c r="I422" s="66" t="s">
        <v>208</v>
      </c>
      <c r="J422" s="66" t="s">
        <v>39</v>
      </c>
      <c r="K422" s="66" t="s">
        <v>39</v>
      </c>
      <c r="L422" s="66" t="s">
        <v>39</v>
      </c>
      <c r="M422" s="66" t="s">
        <v>37</v>
      </c>
      <c r="N422" s="66" t="s">
        <v>793</v>
      </c>
      <c r="O422" s="66" t="s">
        <v>38</v>
      </c>
      <c r="P422" s="88" t="s">
        <v>39</v>
      </c>
      <c r="Q422" s="69" t="s">
        <v>39</v>
      </c>
      <c r="R422" s="119">
        <v>19.16</v>
      </c>
    </row>
    <row r="423" spans="1:18" s="111" customFormat="1" ht="48" customHeight="1">
      <c r="A423" s="118" t="s">
        <v>1011</v>
      </c>
      <c r="B423" s="66" t="s">
        <v>239</v>
      </c>
      <c r="C423" s="66" t="s">
        <v>239</v>
      </c>
      <c r="D423" s="120" t="s">
        <v>1214</v>
      </c>
      <c r="E423" s="120" t="s">
        <v>1215</v>
      </c>
      <c r="F423" s="144" t="s">
        <v>1216</v>
      </c>
      <c r="G423" s="66" t="s">
        <v>207</v>
      </c>
      <c r="H423" s="66" t="s">
        <v>202</v>
      </c>
      <c r="I423" s="66" t="s">
        <v>208</v>
      </c>
      <c r="J423" s="66" t="s">
        <v>39</v>
      </c>
      <c r="K423" s="66" t="s">
        <v>39</v>
      </c>
      <c r="L423" s="66" t="s">
        <v>39</v>
      </c>
      <c r="M423" s="66" t="s">
        <v>37</v>
      </c>
      <c r="N423" s="66" t="s">
        <v>793</v>
      </c>
      <c r="O423" s="66" t="s">
        <v>38</v>
      </c>
      <c r="P423" s="88" t="s">
        <v>39</v>
      </c>
      <c r="Q423" s="69" t="s">
        <v>39</v>
      </c>
      <c r="R423" s="119">
        <v>21.47</v>
      </c>
    </row>
    <row r="424" spans="1:18" s="111" customFormat="1" ht="51.75" customHeight="1">
      <c r="A424" s="156" t="s">
        <v>1217</v>
      </c>
      <c r="B424" s="66" t="s">
        <v>239</v>
      </c>
      <c r="C424" s="66" t="s">
        <v>239</v>
      </c>
      <c r="D424" s="120" t="s">
        <v>1218</v>
      </c>
      <c r="E424" s="120" t="s">
        <v>1219</v>
      </c>
      <c r="F424" s="144" t="s">
        <v>1220</v>
      </c>
      <c r="G424" s="66" t="s">
        <v>201</v>
      </c>
      <c r="H424" s="66" t="s">
        <v>202</v>
      </c>
      <c r="I424" s="66"/>
      <c r="J424" s="66" t="s">
        <v>39</v>
      </c>
      <c r="K424" s="66" t="s">
        <v>39</v>
      </c>
      <c r="L424" s="66" t="s">
        <v>39</v>
      </c>
      <c r="M424" s="66" t="s">
        <v>37</v>
      </c>
      <c r="N424" s="66" t="s">
        <v>793</v>
      </c>
      <c r="O424" s="66" t="s">
        <v>38</v>
      </c>
      <c r="P424" s="88" t="s">
        <v>39</v>
      </c>
      <c r="Q424" s="69" t="s">
        <v>39</v>
      </c>
      <c r="R424" s="119">
        <v>9.46</v>
      </c>
    </row>
    <row r="425" spans="1:18" s="111" customFormat="1" ht="45.75" customHeight="1">
      <c r="A425" s="118" t="s">
        <v>1221</v>
      </c>
      <c r="B425" s="66" t="s">
        <v>239</v>
      </c>
      <c r="C425" s="66" t="s">
        <v>239</v>
      </c>
      <c r="D425" s="120" t="s">
        <v>1222</v>
      </c>
      <c r="E425" s="120" t="s">
        <v>1223</v>
      </c>
      <c r="F425" s="144" t="s">
        <v>1224</v>
      </c>
      <c r="G425" s="66" t="s">
        <v>201</v>
      </c>
      <c r="H425" s="66" t="s">
        <v>265</v>
      </c>
      <c r="I425" s="66"/>
      <c r="J425" s="66" t="s">
        <v>39</v>
      </c>
      <c r="K425" s="66" t="s">
        <v>39</v>
      </c>
      <c r="L425" s="66" t="s">
        <v>39</v>
      </c>
      <c r="M425" s="66" t="s">
        <v>37</v>
      </c>
      <c r="N425" s="66" t="s">
        <v>793</v>
      </c>
      <c r="O425" s="66" t="s">
        <v>38</v>
      </c>
      <c r="P425" s="88" t="s">
        <v>39</v>
      </c>
      <c r="Q425" s="69" t="s">
        <v>39</v>
      </c>
      <c r="R425" s="119">
        <v>8.91</v>
      </c>
    </row>
    <row r="426" spans="1:18" s="111" customFormat="1" ht="45.75" customHeight="1">
      <c r="A426" s="118" t="s">
        <v>1221</v>
      </c>
      <c r="B426" s="66" t="s">
        <v>239</v>
      </c>
      <c r="C426" s="66" t="s">
        <v>239</v>
      </c>
      <c r="D426" s="120" t="s">
        <v>1225</v>
      </c>
      <c r="E426" s="120" t="s">
        <v>1226</v>
      </c>
      <c r="F426" s="144" t="s">
        <v>1227</v>
      </c>
      <c r="G426" s="66" t="s">
        <v>201</v>
      </c>
      <c r="H426" s="66" t="s">
        <v>202</v>
      </c>
      <c r="I426" s="66"/>
      <c r="J426" s="66" t="s">
        <v>39</v>
      </c>
      <c r="K426" s="66" t="s">
        <v>39</v>
      </c>
      <c r="L426" s="66" t="s">
        <v>39</v>
      </c>
      <c r="M426" s="66" t="s">
        <v>37</v>
      </c>
      <c r="N426" s="66" t="s">
        <v>793</v>
      </c>
      <c r="O426" s="66" t="s">
        <v>38</v>
      </c>
      <c r="P426" s="88" t="s">
        <v>39</v>
      </c>
      <c r="Q426" s="69" t="s">
        <v>39</v>
      </c>
      <c r="R426" s="119">
        <v>8.89</v>
      </c>
    </row>
    <row r="427" spans="1:18" s="111" customFormat="1" ht="45.75" customHeight="1">
      <c r="A427" s="118" t="s">
        <v>1033</v>
      </c>
      <c r="B427" s="66" t="s">
        <v>239</v>
      </c>
      <c r="C427" s="66" t="s">
        <v>239</v>
      </c>
      <c r="D427" s="120" t="s">
        <v>1228</v>
      </c>
      <c r="E427" s="120" t="s">
        <v>1229</v>
      </c>
      <c r="F427" s="144" t="s">
        <v>1230</v>
      </c>
      <c r="G427" s="66" t="s">
        <v>201</v>
      </c>
      <c r="H427" s="66" t="s">
        <v>202</v>
      </c>
      <c r="I427" s="66"/>
      <c r="J427" s="66" t="s">
        <v>39</v>
      </c>
      <c r="K427" s="66" t="s">
        <v>39</v>
      </c>
      <c r="L427" s="66" t="s">
        <v>39</v>
      </c>
      <c r="M427" s="66" t="s">
        <v>37</v>
      </c>
      <c r="N427" s="66" t="s">
        <v>793</v>
      </c>
      <c r="O427" s="66" t="s">
        <v>38</v>
      </c>
      <c r="P427" s="88" t="s">
        <v>39</v>
      </c>
      <c r="Q427" s="69" t="s">
        <v>39</v>
      </c>
      <c r="R427" s="119">
        <v>12.08</v>
      </c>
    </row>
    <row r="428" spans="1:18" s="111" customFormat="1" ht="45.75" customHeight="1">
      <c r="A428" s="118" t="s">
        <v>965</v>
      </c>
      <c r="B428" s="66" t="s">
        <v>239</v>
      </c>
      <c r="C428" s="66" t="s">
        <v>239</v>
      </c>
      <c r="D428" s="120" t="s">
        <v>1231</v>
      </c>
      <c r="E428" s="120" t="s">
        <v>1232</v>
      </c>
      <c r="F428" s="144" t="s">
        <v>1220</v>
      </c>
      <c r="G428" s="66" t="s">
        <v>207</v>
      </c>
      <c r="H428" s="66" t="s">
        <v>202</v>
      </c>
      <c r="I428" s="66" t="s">
        <v>208</v>
      </c>
      <c r="J428" s="66" t="s">
        <v>39</v>
      </c>
      <c r="K428" s="66" t="s">
        <v>39</v>
      </c>
      <c r="L428" s="66" t="s">
        <v>39</v>
      </c>
      <c r="M428" s="66" t="s">
        <v>37</v>
      </c>
      <c r="N428" s="66" t="s">
        <v>793</v>
      </c>
      <c r="O428" s="66" t="s">
        <v>38</v>
      </c>
      <c r="P428" s="88" t="s">
        <v>39</v>
      </c>
      <c r="Q428" s="69" t="s">
        <v>39</v>
      </c>
      <c r="R428" s="119">
        <v>13.69</v>
      </c>
    </row>
    <row r="429" spans="1:18" s="111" customFormat="1" ht="45.75" customHeight="1">
      <c r="A429" s="118" t="s">
        <v>965</v>
      </c>
      <c r="B429" s="66" t="s">
        <v>239</v>
      </c>
      <c r="C429" s="66" t="s">
        <v>239</v>
      </c>
      <c r="D429" s="120" t="s">
        <v>1233</v>
      </c>
      <c r="E429" s="120" t="s">
        <v>1234</v>
      </c>
      <c r="F429" s="144" t="s">
        <v>1227</v>
      </c>
      <c r="G429" s="66" t="s">
        <v>207</v>
      </c>
      <c r="H429" s="66" t="s">
        <v>202</v>
      </c>
      <c r="I429" s="66" t="s">
        <v>208</v>
      </c>
      <c r="J429" s="66" t="s">
        <v>39</v>
      </c>
      <c r="K429" s="66" t="s">
        <v>39</v>
      </c>
      <c r="L429" s="66" t="s">
        <v>39</v>
      </c>
      <c r="M429" s="66" t="s">
        <v>37</v>
      </c>
      <c r="N429" s="66" t="s">
        <v>793</v>
      </c>
      <c r="O429" s="66" t="s">
        <v>38</v>
      </c>
      <c r="P429" s="88" t="s">
        <v>39</v>
      </c>
      <c r="Q429" s="69" t="s">
        <v>39</v>
      </c>
      <c r="R429" s="119">
        <v>13.69</v>
      </c>
    </row>
    <row r="430" spans="1:18" s="111" customFormat="1" ht="45.75" customHeight="1">
      <c r="A430" s="156" t="s">
        <v>1207</v>
      </c>
      <c r="B430" s="66" t="s">
        <v>239</v>
      </c>
      <c r="C430" s="66" t="s">
        <v>239</v>
      </c>
      <c r="D430" s="120" t="s">
        <v>1235</v>
      </c>
      <c r="E430" s="120" t="s">
        <v>1236</v>
      </c>
      <c r="F430" s="144" t="s">
        <v>1237</v>
      </c>
      <c r="G430" s="66"/>
      <c r="H430" s="66" t="s">
        <v>202</v>
      </c>
      <c r="I430" s="66"/>
      <c r="J430" s="66" t="s">
        <v>39</v>
      </c>
      <c r="K430" s="66" t="s">
        <v>39</v>
      </c>
      <c r="L430" s="66" t="s">
        <v>39</v>
      </c>
      <c r="M430" s="66" t="s">
        <v>37</v>
      </c>
      <c r="N430" s="66" t="s">
        <v>793</v>
      </c>
      <c r="O430" s="66" t="s">
        <v>38</v>
      </c>
      <c r="P430" s="88" t="s">
        <v>39</v>
      </c>
      <c r="Q430" s="69" t="s">
        <v>39</v>
      </c>
      <c r="R430" s="119">
        <v>0.7</v>
      </c>
    </row>
    <row r="431" spans="1:18" s="111" customFormat="1" ht="45.75" customHeight="1">
      <c r="A431" s="118" t="s">
        <v>1221</v>
      </c>
      <c r="B431" s="66" t="s">
        <v>239</v>
      </c>
      <c r="C431" s="66" t="s">
        <v>239</v>
      </c>
      <c r="D431" s="120" t="s">
        <v>1238</v>
      </c>
      <c r="E431" s="120" t="s">
        <v>1239</v>
      </c>
      <c r="F431" s="144" t="s">
        <v>1240</v>
      </c>
      <c r="G431" s="66" t="s">
        <v>201</v>
      </c>
      <c r="H431" s="66" t="s">
        <v>202</v>
      </c>
      <c r="I431" s="66"/>
      <c r="J431" s="66" t="s">
        <v>39</v>
      </c>
      <c r="K431" s="66" t="s">
        <v>39</v>
      </c>
      <c r="L431" s="66" t="s">
        <v>39</v>
      </c>
      <c r="M431" s="66" t="s">
        <v>37</v>
      </c>
      <c r="N431" s="66" t="s">
        <v>793</v>
      </c>
      <c r="O431" s="66" t="s">
        <v>38</v>
      </c>
      <c r="P431" s="88" t="s">
        <v>39</v>
      </c>
      <c r="Q431" s="69" t="s">
        <v>39</v>
      </c>
      <c r="R431" s="119">
        <v>8.89</v>
      </c>
    </row>
    <row r="432" spans="1:18" s="111" customFormat="1" ht="46.5" customHeight="1">
      <c r="A432" s="118" t="s">
        <v>1033</v>
      </c>
      <c r="B432" s="66" t="s">
        <v>239</v>
      </c>
      <c r="C432" s="66" t="s">
        <v>239</v>
      </c>
      <c r="D432" s="120" t="s">
        <v>1241</v>
      </c>
      <c r="E432" s="120" t="s">
        <v>1242</v>
      </c>
      <c r="F432" s="144" t="s">
        <v>1243</v>
      </c>
      <c r="G432" s="66" t="s">
        <v>201</v>
      </c>
      <c r="H432" s="66" t="s">
        <v>202</v>
      </c>
      <c r="I432" s="66"/>
      <c r="J432" s="66" t="s">
        <v>39</v>
      </c>
      <c r="K432" s="66" t="s">
        <v>39</v>
      </c>
      <c r="L432" s="66" t="s">
        <v>39</v>
      </c>
      <c r="M432" s="66" t="s">
        <v>37</v>
      </c>
      <c r="N432" s="66" t="s">
        <v>793</v>
      </c>
      <c r="O432" s="66" t="s">
        <v>38</v>
      </c>
      <c r="P432" s="88" t="s">
        <v>39</v>
      </c>
      <c r="Q432" s="69" t="s">
        <v>39</v>
      </c>
      <c r="R432" s="119">
        <v>15.58</v>
      </c>
    </row>
    <row r="433" spans="1:18" s="111" customFormat="1" ht="46.5" customHeight="1">
      <c r="A433" s="118" t="s">
        <v>1011</v>
      </c>
      <c r="B433" s="66" t="s">
        <v>239</v>
      </c>
      <c r="C433" s="66" t="s">
        <v>239</v>
      </c>
      <c r="D433" s="120" t="s">
        <v>1244</v>
      </c>
      <c r="E433" s="120" t="s">
        <v>1245</v>
      </c>
      <c r="F433" s="144" t="s">
        <v>1246</v>
      </c>
      <c r="G433" s="66" t="s">
        <v>207</v>
      </c>
      <c r="H433" s="66" t="s">
        <v>202</v>
      </c>
      <c r="I433" s="66" t="s">
        <v>208</v>
      </c>
      <c r="J433" s="66" t="s">
        <v>39</v>
      </c>
      <c r="K433" s="66" t="s">
        <v>39</v>
      </c>
      <c r="L433" s="66" t="s">
        <v>39</v>
      </c>
      <c r="M433" s="66" t="s">
        <v>37</v>
      </c>
      <c r="N433" s="66" t="s">
        <v>793</v>
      </c>
      <c r="O433" s="66" t="s">
        <v>38</v>
      </c>
      <c r="P433" s="88" t="s">
        <v>39</v>
      </c>
      <c r="Q433" s="69" t="s">
        <v>39</v>
      </c>
      <c r="R433" s="119">
        <v>19.95</v>
      </c>
    </row>
    <row r="434" spans="1:18" s="111" customFormat="1" ht="75.75" customHeight="1">
      <c r="A434" s="151" t="s">
        <v>1007</v>
      </c>
      <c r="B434" s="66" t="s">
        <v>239</v>
      </c>
      <c r="C434" s="66" t="s">
        <v>239</v>
      </c>
      <c r="D434" s="120" t="s">
        <v>696</v>
      </c>
      <c r="E434" s="120" t="s">
        <v>1247</v>
      </c>
      <c r="F434" s="144" t="s">
        <v>1248</v>
      </c>
      <c r="G434" s="66" t="s">
        <v>207</v>
      </c>
      <c r="H434" s="66" t="s">
        <v>265</v>
      </c>
      <c r="I434" s="66" t="s">
        <v>1277</v>
      </c>
      <c r="J434" s="66" t="s">
        <v>39</v>
      </c>
      <c r="K434" s="66" t="s">
        <v>39</v>
      </c>
      <c r="L434" s="66" t="s">
        <v>39</v>
      </c>
      <c r="M434" s="66" t="s">
        <v>37</v>
      </c>
      <c r="N434" s="66" t="s">
        <v>793</v>
      </c>
      <c r="O434" s="66" t="s">
        <v>38</v>
      </c>
      <c r="P434" s="88" t="s">
        <v>39</v>
      </c>
      <c r="Q434" s="69" t="s">
        <v>39</v>
      </c>
      <c r="R434" s="119">
        <v>11.73</v>
      </c>
    </row>
    <row r="435" spans="1:18" s="111" customFormat="1" ht="52.5" customHeight="1">
      <c r="A435" s="118" t="s">
        <v>965</v>
      </c>
      <c r="B435" s="66" t="s">
        <v>239</v>
      </c>
      <c r="C435" s="66" t="s">
        <v>239</v>
      </c>
      <c r="D435" s="120" t="s">
        <v>1249</v>
      </c>
      <c r="E435" s="120" t="s">
        <v>1250</v>
      </c>
      <c r="F435" s="144" t="s">
        <v>1251</v>
      </c>
      <c r="G435" s="66" t="s">
        <v>207</v>
      </c>
      <c r="H435" s="66" t="s">
        <v>202</v>
      </c>
      <c r="I435" s="66" t="s">
        <v>208</v>
      </c>
      <c r="J435" s="66" t="s">
        <v>39</v>
      </c>
      <c r="K435" s="66" t="s">
        <v>39</v>
      </c>
      <c r="L435" s="66" t="s">
        <v>39</v>
      </c>
      <c r="M435" s="66" t="s">
        <v>37</v>
      </c>
      <c r="N435" s="66" t="s">
        <v>793</v>
      </c>
      <c r="O435" s="66" t="s">
        <v>38</v>
      </c>
      <c r="P435" s="88" t="s">
        <v>39</v>
      </c>
      <c r="Q435" s="69" t="s">
        <v>39</v>
      </c>
      <c r="R435" s="119">
        <v>13.8</v>
      </c>
    </row>
    <row r="436" spans="1:18" s="111" customFormat="1" ht="52.5" customHeight="1">
      <c r="A436" s="118" t="s">
        <v>1221</v>
      </c>
      <c r="B436" s="66" t="s">
        <v>239</v>
      </c>
      <c r="C436" s="66" t="s">
        <v>239</v>
      </c>
      <c r="D436" s="120" t="s">
        <v>1252</v>
      </c>
      <c r="E436" s="120" t="s">
        <v>1253</v>
      </c>
      <c r="F436" s="144" t="s">
        <v>1254</v>
      </c>
      <c r="G436" s="66" t="s">
        <v>201</v>
      </c>
      <c r="H436" s="66" t="s">
        <v>202</v>
      </c>
      <c r="I436" s="66"/>
      <c r="J436" s="66" t="s">
        <v>39</v>
      </c>
      <c r="K436" s="66" t="s">
        <v>39</v>
      </c>
      <c r="L436" s="66" t="s">
        <v>39</v>
      </c>
      <c r="M436" s="66" t="s">
        <v>37</v>
      </c>
      <c r="N436" s="66" t="s">
        <v>793</v>
      </c>
      <c r="O436" s="66" t="s">
        <v>38</v>
      </c>
      <c r="P436" s="88" t="s">
        <v>39</v>
      </c>
      <c r="Q436" s="69" t="s">
        <v>39</v>
      </c>
      <c r="R436" s="119">
        <v>14.2</v>
      </c>
    </row>
    <row r="437" spans="1:18" s="111" customFormat="1" ht="52.5" customHeight="1">
      <c r="A437" s="118" t="s">
        <v>1221</v>
      </c>
      <c r="B437" s="66" t="s">
        <v>239</v>
      </c>
      <c r="C437" s="66" t="s">
        <v>239</v>
      </c>
      <c r="D437" s="120" t="s">
        <v>725</v>
      </c>
      <c r="E437" s="120" t="s">
        <v>726</v>
      </c>
      <c r="F437" s="144" t="s">
        <v>1255</v>
      </c>
      <c r="G437" s="66" t="s">
        <v>201</v>
      </c>
      <c r="H437" s="66" t="s">
        <v>202</v>
      </c>
      <c r="I437" s="66"/>
      <c r="J437" s="66" t="s">
        <v>39</v>
      </c>
      <c r="K437" s="66" t="s">
        <v>39</v>
      </c>
      <c r="L437" s="66" t="s">
        <v>39</v>
      </c>
      <c r="M437" s="66" t="s">
        <v>37</v>
      </c>
      <c r="N437" s="66" t="s">
        <v>793</v>
      </c>
      <c r="O437" s="66" t="s">
        <v>38</v>
      </c>
      <c r="P437" s="88" t="s">
        <v>39</v>
      </c>
      <c r="Q437" s="69" t="s">
        <v>39</v>
      </c>
      <c r="R437" s="119">
        <v>15.87</v>
      </c>
    </row>
    <row r="438" spans="1:18" s="111" customFormat="1" ht="52.5" customHeight="1">
      <c r="A438" s="156" t="s">
        <v>1256</v>
      </c>
      <c r="B438" s="66" t="s">
        <v>239</v>
      </c>
      <c r="C438" s="66" t="s">
        <v>239</v>
      </c>
      <c r="D438" s="120" t="s">
        <v>1257</v>
      </c>
      <c r="E438" s="120" t="s">
        <v>1258</v>
      </c>
      <c r="F438" s="144" t="s">
        <v>1259</v>
      </c>
      <c r="G438" s="66"/>
      <c r="H438" s="66" t="s">
        <v>265</v>
      </c>
      <c r="I438" s="66"/>
      <c r="J438" s="66" t="s">
        <v>39</v>
      </c>
      <c r="K438" s="66" t="s">
        <v>39</v>
      </c>
      <c r="L438" s="66" t="s">
        <v>39</v>
      </c>
      <c r="M438" s="66" t="s">
        <v>37</v>
      </c>
      <c r="N438" s="66" t="s">
        <v>793</v>
      </c>
      <c r="O438" s="66" t="s">
        <v>38</v>
      </c>
      <c r="P438" s="88" t="s">
        <v>39</v>
      </c>
      <c r="Q438" s="69" t="s">
        <v>39</v>
      </c>
      <c r="R438" s="119">
        <v>1.85</v>
      </c>
    </row>
    <row r="439" spans="1:18" s="111" customFormat="1" ht="52.5" customHeight="1">
      <c r="A439" s="157" t="s">
        <v>1260</v>
      </c>
      <c r="B439" s="66" t="s">
        <v>239</v>
      </c>
      <c r="C439" s="66" t="s">
        <v>239</v>
      </c>
      <c r="D439" s="120" t="s">
        <v>1261</v>
      </c>
      <c r="E439" s="120" t="s">
        <v>1262</v>
      </c>
      <c r="F439" s="144" t="s">
        <v>1263</v>
      </c>
      <c r="G439" s="66"/>
      <c r="H439" s="66" t="s">
        <v>265</v>
      </c>
      <c r="I439" s="66"/>
      <c r="J439" s="66" t="s">
        <v>39</v>
      </c>
      <c r="K439" s="66" t="s">
        <v>39</v>
      </c>
      <c r="L439" s="66" t="s">
        <v>39</v>
      </c>
      <c r="M439" s="66" t="s">
        <v>37</v>
      </c>
      <c r="N439" s="66" t="s">
        <v>793</v>
      </c>
      <c r="O439" s="66" t="s">
        <v>38</v>
      </c>
      <c r="P439" s="88" t="s">
        <v>39</v>
      </c>
      <c r="Q439" s="69" t="s">
        <v>39</v>
      </c>
      <c r="R439" s="119">
        <v>2.67</v>
      </c>
    </row>
    <row r="440" spans="1:18" s="111" customFormat="1" ht="52.5" customHeight="1">
      <c r="A440" s="157" t="s">
        <v>1260</v>
      </c>
      <c r="B440" s="66" t="s">
        <v>239</v>
      </c>
      <c r="C440" s="66" t="s">
        <v>239</v>
      </c>
      <c r="D440" s="120" t="s">
        <v>1261</v>
      </c>
      <c r="E440" s="120" t="s">
        <v>1264</v>
      </c>
      <c r="F440" s="144" t="s">
        <v>1263</v>
      </c>
      <c r="G440" s="66"/>
      <c r="H440" s="66" t="s">
        <v>265</v>
      </c>
      <c r="I440" s="66"/>
      <c r="J440" s="66" t="s">
        <v>39</v>
      </c>
      <c r="K440" s="66" t="s">
        <v>39</v>
      </c>
      <c r="L440" s="66" t="s">
        <v>39</v>
      </c>
      <c r="M440" s="66" t="s">
        <v>37</v>
      </c>
      <c r="N440" s="66" t="s">
        <v>793</v>
      </c>
      <c r="O440" s="66" t="s">
        <v>38</v>
      </c>
      <c r="P440" s="88" t="s">
        <v>39</v>
      </c>
      <c r="Q440" s="69" t="s">
        <v>39</v>
      </c>
      <c r="R440" s="119">
        <v>2.67</v>
      </c>
    </row>
    <row r="441" spans="1:18" s="111" customFormat="1" ht="52.5" customHeight="1">
      <c r="A441" s="118" t="s">
        <v>1221</v>
      </c>
      <c r="B441" s="66" t="s">
        <v>239</v>
      </c>
      <c r="C441" s="66" t="s">
        <v>239</v>
      </c>
      <c r="D441" s="120" t="s">
        <v>1265</v>
      </c>
      <c r="E441" s="120" t="s">
        <v>1266</v>
      </c>
      <c r="F441" s="144" t="s">
        <v>1267</v>
      </c>
      <c r="G441" s="66" t="s">
        <v>201</v>
      </c>
      <c r="H441" s="66" t="s">
        <v>202</v>
      </c>
      <c r="I441" s="66"/>
      <c r="J441" s="66" t="s">
        <v>39</v>
      </c>
      <c r="K441" s="66" t="s">
        <v>39</v>
      </c>
      <c r="L441" s="66" t="s">
        <v>39</v>
      </c>
      <c r="M441" s="66" t="s">
        <v>37</v>
      </c>
      <c r="N441" s="66" t="s">
        <v>793</v>
      </c>
      <c r="O441" s="66" t="s">
        <v>38</v>
      </c>
      <c r="P441" s="88" t="s">
        <v>39</v>
      </c>
      <c r="Q441" s="69" t="s">
        <v>39</v>
      </c>
      <c r="R441" s="119">
        <v>14.35</v>
      </c>
    </row>
    <row r="442" spans="1:18" s="111" customFormat="1" ht="51" customHeight="1">
      <c r="A442" s="118" t="s">
        <v>957</v>
      </c>
      <c r="B442" s="66" t="s">
        <v>239</v>
      </c>
      <c r="C442" s="66" t="s">
        <v>239</v>
      </c>
      <c r="D442" s="120" t="s">
        <v>1268</v>
      </c>
      <c r="E442" s="120" t="s">
        <v>1269</v>
      </c>
      <c r="F442" s="144" t="s">
        <v>1267</v>
      </c>
      <c r="G442" s="66" t="s">
        <v>207</v>
      </c>
      <c r="H442" s="66" t="s">
        <v>202</v>
      </c>
      <c r="I442" s="66" t="s">
        <v>208</v>
      </c>
      <c r="J442" s="66" t="s">
        <v>39</v>
      </c>
      <c r="K442" s="66" t="s">
        <v>39</v>
      </c>
      <c r="L442" s="66" t="s">
        <v>39</v>
      </c>
      <c r="M442" s="66" t="s">
        <v>37</v>
      </c>
      <c r="N442" s="66" t="s">
        <v>887</v>
      </c>
      <c r="O442" s="66" t="s">
        <v>38</v>
      </c>
      <c r="P442" s="88" t="s">
        <v>39</v>
      </c>
      <c r="Q442" s="69" t="s">
        <v>39</v>
      </c>
      <c r="R442" s="119">
        <v>19.39</v>
      </c>
    </row>
    <row r="443" spans="1:18" s="111" customFormat="1" ht="45.75" customHeight="1">
      <c r="A443" s="156" t="s">
        <v>1270</v>
      </c>
      <c r="B443" s="66" t="s">
        <v>239</v>
      </c>
      <c r="C443" s="66" t="s">
        <v>239</v>
      </c>
      <c r="D443" s="120" t="s">
        <v>1271</v>
      </c>
      <c r="E443" s="120" t="s">
        <v>1272</v>
      </c>
      <c r="F443" s="144" t="s">
        <v>1273</v>
      </c>
      <c r="G443" s="66"/>
      <c r="H443" s="66" t="s">
        <v>265</v>
      </c>
      <c r="I443" s="66"/>
      <c r="J443" s="66" t="s">
        <v>39</v>
      </c>
      <c r="K443" s="66" t="s">
        <v>39</v>
      </c>
      <c r="L443" s="66" t="s">
        <v>39</v>
      </c>
      <c r="M443" s="66" t="s">
        <v>37</v>
      </c>
      <c r="N443" s="66" t="s">
        <v>887</v>
      </c>
      <c r="O443" s="66" t="s">
        <v>38</v>
      </c>
      <c r="P443" s="88" t="s">
        <v>39</v>
      </c>
      <c r="Q443" s="69" t="s">
        <v>39</v>
      </c>
      <c r="R443" s="119">
        <v>3.37</v>
      </c>
    </row>
    <row r="444" spans="1:18" s="111" customFormat="1" ht="49.5" customHeight="1">
      <c r="A444" s="118" t="s">
        <v>957</v>
      </c>
      <c r="B444" s="66" t="s">
        <v>239</v>
      </c>
      <c r="C444" s="66" t="s">
        <v>239</v>
      </c>
      <c r="D444" s="120" t="s">
        <v>210</v>
      </c>
      <c r="E444" s="120" t="s">
        <v>1274</v>
      </c>
      <c r="F444" s="144" t="s">
        <v>1275</v>
      </c>
      <c r="G444" s="66" t="s">
        <v>207</v>
      </c>
      <c r="H444" s="66" t="s">
        <v>202</v>
      </c>
      <c r="I444" s="66" t="s">
        <v>208</v>
      </c>
      <c r="J444" s="66" t="s">
        <v>39</v>
      </c>
      <c r="K444" s="66" t="s">
        <v>39</v>
      </c>
      <c r="L444" s="66" t="s">
        <v>39</v>
      </c>
      <c r="M444" s="66" t="s">
        <v>37</v>
      </c>
      <c r="N444" s="66" t="s">
        <v>887</v>
      </c>
      <c r="O444" s="66" t="s">
        <v>38</v>
      </c>
      <c r="P444" s="88" t="s">
        <v>39</v>
      </c>
      <c r="Q444" s="69" t="s">
        <v>39</v>
      </c>
      <c r="R444" s="119">
        <v>19.65</v>
      </c>
    </row>
    <row r="445" spans="1:18" ht="18.75" customHeight="1">
      <c r="A445" s="168" t="s">
        <v>1400</v>
      </c>
      <c r="B445" s="169"/>
      <c r="C445" s="169"/>
      <c r="D445" s="169"/>
      <c r="E445" s="169"/>
      <c r="F445" s="169"/>
      <c r="G445" s="169"/>
      <c r="H445" s="169"/>
      <c r="I445" s="170"/>
      <c r="J445" s="66" t="s">
        <v>39</v>
      </c>
      <c r="K445" s="66" t="s">
        <v>39</v>
      </c>
      <c r="L445" s="66" t="s">
        <v>39</v>
      </c>
      <c r="M445" s="66"/>
      <c r="N445" s="66"/>
      <c r="O445" s="66"/>
      <c r="P445" s="88" t="s">
        <v>39</v>
      </c>
      <c r="Q445" s="69" t="s">
        <v>39</v>
      </c>
      <c r="R445" s="69"/>
    </row>
  </sheetData>
  <sheetProtection/>
  <mergeCells count="21">
    <mergeCell ref="F7:F8"/>
    <mergeCell ref="G7:G8"/>
    <mergeCell ref="H7:H8"/>
    <mergeCell ref="A7:A8"/>
    <mergeCell ref="B7:C7"/>
    <mergeCell ref="D7:D8"/>
    <mergeCell ref="E7:E8"/>
    <mergeCell ref="R7:R8"/>
    <mergeCell ref="V8:Y8"/>
    <mergeCell ref="J7:J8"/>
    <mergeCell ref="P7:P8"/>
    <mergeCell ref="A445:I445"/>
    <mergeCell ref="A1:Q1"/>
    <mergeCell ref="K7:K8"/>
    <mergeCell ref="L7:L8"/>
    <mergeCell ref="M7:M8"/>
    <mergeCell ref="N7:N8"/>
    <mergeCell ref="O7:O8"/>
    <mergeCell ref="I7:I8"/>
    <mergeCell ref="Q7:Q8"/>
    <mergeCell ref="A6:R6"/>
  </mergeCells>
  <dataValidations count="3">
    <dataValidation type="list" allowBlank="1" showInputMessage="1" showErrorMessage="1" sqref="N85:N89 N69:N75 N67 N79:N83 N11:N37 N65 N91:N305 N445">
      <formula1>"2019,2020,2021,2023"</formula1>
    </dataValidation>
    <dataValidation type="list" allowBlank="1" showInputMessage="1" showErrorMessage="1" sqref="M79:M83 M85:M89 M69:M77 M67 M11:M63 M65 M91:M445">
      <formula1>"город,не город"</formula1>
    </dataValidation>
    <dataValidation type="list" allowBlank="1" showInputMessage="1" showErrorMessage="1" sqref="N38:N63 N76:N77 N306:N444">
      <formula1>"январь-ноябрь 2022 года,декабрь 2022 года"</formula1>
    </dataValidation>
  </dataValidations>
  <printOptions/>
  <pageMargins left="0.5905511811023623" right="0" top="0.7480314960629921" bottom="0.7480314960629921" header="0.31496062992125984" footer="0.31496062992125984"/>
  <pageSetup fitToHeight="40" fitToWidth="1" horizontalDpi="600" verticalDpi="600" orientation="landscape" paperSize="9" scale="3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91.25390625" style="0" customWidth="1"/>
    <col min="3" max="3" width="29.00390625" style="0" customWidth="1"/>
    <col min="4" max="4" width="21.625" style="0" customWidth="1"/>
    <col min="5" max="5" width="18.125" style="0" customWidth="1"/>
    <col min="6" max="6" width="20.375" style="0" customWidth="1"/>
  </cols>
  <sheetData>
    <row r="1" ht="12.75">
      <c r="F1" s="51" t="s">
        <v>1283</v>
      </c>
    </row>
    <row r="2" ht="12.75">
      <c r="F2" s="109" t="s">
        <v>783</v>
      </c>
    </row>
    <row r="3" ht="12.75">
      <c r="F3" s="109" t="s">
        <v>784</v>
      </c>
    </row>
    <row r="4" ht="12.75">
      <c r="F4" s="109" t="s">
        <v>785</v>
      </c>
    </row>
    <row r="5" ht="12.75">
      <c r="F5" s="109" t="s">
        <v>786</v>
      </c>
    </row>
    <row r="7" spans="1:6" ht="27.75" customHeight="1">
      <c r="A7" s="194" t="s">
        <v>1281</v>
      </c>
      <c r="B7" s="194"/>
      <c r="C7" s="194"/>
      <c r="D7" s="194"/>
      <c r="E7" s="194"/>
      <c r="F7" s="194"/>
    </row>
    <row r="8" spans="1:6" ht="5.25" customHeight="1">
      <c r="A8" s="29"/>
      <c r="B8" s="30"/>
      <c r="C8" s="30"/>
      <c r="D8" s="30"/>
      <c r="E8" s="30"/>
      <c r="F8" s="30"/>
    </row>
    <row r="9" spans="1:6" ht="15.75">
      <c r="A9" s="30" t="s">
        <v>1344</v>
      </c>
      <c r="B9" s="30"/>
      <c r="C9" s="30"/>
      <c r="D9" s="30"/>
      <c r="E9" s="30"/>
      <c r="F9" s="30"/>
    </row>
    <row r="10" spans="1:6" ht="15.75">
      <c r="A10" s="30"/>
      <c r="B10" s="30"/>
      <c r="C10" s="30"/>
      <c r="D10" s="30"/>
      <c r="E10" s="30"/>
      <c r="F10" s="30"/>
    </row>
    <row r="11" spans="1:6" ht="15.75" customHeight="1">
      <c r="A11" s="195" t="s">
        <v>1345</v>
      </c>
      <c r="B11" s="195" t="s">
        <v>1346</v>
      </c>
      <c r="C11" s="196" t="s">
        <v>1347</v>
      </c>
      <c r="D11" s="197"/>
      <c r="E11" s="197"/>
      <c r="F11" s="198"/>
    </row>
    <row r="12" spans="1:6" ht="123.75" customHeight="1">
      <c r="A12" s="195"/>
      <c r="B12" s="195"/>
      <c r="C12" s="31" t="s">
        <v>1348</v>
      </c>
      <c r="D12" s="31" t="s">
        <v>1349</v>
      </c>
      <c r="E12" s="31" t="s">
        <v>8</v>
      </c>
      <c r="F12" s="52" t="s">
        <v>1350</v>
      </c>
    </row>
    <row r="13" spans="1:6" ht="32.25" customHeight="1">
      <c r="A13" s="195"/>
      <c r="B13" s="195"/>
      <c r="C13" s="31" t="s">
        <v>7</v>
      </c>
      <c r="D13" s="31" t="s">
        <v>1351</v>
      </c>
      <c r="E13" s="31" t="s">
        <v>1352</v>
      </c>
      <c r="F13" s="31" t="s">
        <v>0</v>
      </c>
    </row>
    <row r="14" spans="1:6" ht="15.7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</row>
    <row r="15" spans="1:6" ht="15.75">
      <c r="A15" s="33">
        <v>2022</v>
      </c>
      <c r="B15" s="34" t="s">
        <v>1353</v>
      </c>
      <c r="C15" s="35"/>
      <c r="D15" s="35"/>
      <c r="E15" s="35"/>
      <c r="F15" s="35"/>
    </row>
    <row r="16" spans="1:6" ht="21" customHeight="1">
      <c r="A16" s="35" t="s">
        <v>1311</v>
      </c>
      <c r="B16" s="36" t="s">
        <v>1354</v>
      </c>
      <c r="C16" s="162">
        <v>206.616</v>
      </c>
      <c r="D16" s="163">
        <v>125</v>
      </c>
      <c r="E16" s="163">
        <v>2524.01</v>
      </c>
      <c r="F16" s="164">
        <f>C16/D16*1000</f>
        <v>1652.928</v>
      </c>
    </row>
    <row r="17" spans="1:6" ht="30.75" customHeight="1">
      <c r="A17" s="35" t="s">
        <v>1314</v>
      </c>
      <c r="B17" s="36" t="s">
        <v>1355</v>
      </c>
      <c r="C17" s="162">
        <v>365.791</v>
      </c>
      <c r="D17" s="163">
        <v>125</v>
      </c>
      <c r="E17" s="163">
        <v>2524.01</v>
      </c>
      <c r="F17" s="164">
        <f>C17/D17*1000</f>
        <v>2926.328</v>
      </c>
    </row>
    <row r="18" spans="1:6" ht="15.75">
      <c r="A18" s="33">
        <v>2021</v>
      </c>
      <c r="B18" s="34" t="s">
        <v>1353</v>
      </c>
      <c r="C18" s="35"/>
      <c r="D18" s="35"/>
      <c r="E18" s="35"/>
      <c r="F18" s="35"/>
    </row>
    <row r="19" spans="1:6" ht="21" customHeight="1">
      <c r="A19" s="35" t="s">
        <v>1311</v>
      </c>
      <c r="B19" s="36" t="s">
        <v>1354</v>
      </c>
      <c r="C19" s="54">
        <v>107.669</v>
      </c>
      <c r="D19" s="53">
        <v>67</v>
      </c>
      <c r="E19" s="53">
        <v>606</v>
      </c>
      <c r="F19" s="55">
        <f>C19/D19*1000</f>
        <v>1607</v>
      </c>
    </row>
    <row r="20" spans="1:6" ht="30.75" customHeight="1">
      <c r="A20" s="35" t="s">
        <v>1314</v>
      </c>
      <c r="B20" s="36" t="s">
        <v>1355</v>
      </c>
      <c r="C20" s="54">
        <v>191.215</v>
      </c>
      <c r="D20" s="53">
        <v>67</v>
      </c>
      <c r="E20" s="53">
        <v>606</v>
      </c>
      <c r="F20" s="55">
        <f>C20/D20*1000</f>
        <v>2853.9552238805973</v>
      </c>
    </row>
    <row r="21" spans="1:6" ht="15.75">
      <c r="A21" s="33">
        <v>2020</v>
      </c>
      <c r="B21" s="34" t="s">
        <v>1356</v>
      </c>
      <c r="C21" s="54"/>
      <c r="D21" s="35"/>
      <c r="E21" s="35"/>
      <c r="F21" s="55"/>
    </row>
    <row r="22" spans="1:6" ht="21" customHeight="1">
      <c r="A22" s="35" t="s">
        <v>1311</v>
      </c>
      <c r="B22" s="36" t="s">
        <v>1354</v>
      </c>
      <c r="C22" s="54">
        <v>108.991</v>
      </c>
      <c r="D22" s="53">
        <v>69</v>
      </c>
      <c r="E22" s="53">
        <v>1772</v>
      </c>
      <c r="F22" s="55">
        <f>C22/D22*1000</f>
        <v>1579.5797101449275</v>
      </c>
    </row>
    <row r="23" spans="1:6" ht="30.75" customHeight="1">
      <c r="A23" s="35" t="s">
        <v>1314</v>
      </c>
      <c r="B23" s="36" t="s">
        <v>1355</v>
      </c>
      <c r="C23" s="54">
        <v>181.352</v>
      </c>
      <c r="D23" s="53">
        <v>69</v>
      </c>
      <c r="E23" s="53">
        <v>1772</v>
      </c>
      <c r="F23" s="55">
        <f>C23/D23*1000</f>
        <v>2628.289855072464</v>
      </c>
    </row>
    <row r="26" spans="1:6" ht="12.75">
      <c r="A26" s="193" t="s">
        <v>1400</v>
      </c>
      <c r="B26" s="193"/>
      <c r="C26" s="193"/>
      <c r="D26" s="193"/>
      <c r="E26" s="193"/>
      <c r="F26" s="193"/>
    </row>
  </sheetData>
  <sheetProtection/>
  <mergeCells count="5">
    <mergeCell ref="A26:F26"/>
    <mergeCell ref="A7:F7"/>
    <mergeCell ref="A11:A13"/>
    <mergeCell ref="B11:B13"/>
    <mergeCell ref="C11:F1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9">
      <selection activeCell="E20" sqref="E20"/>
    </sheetView>
  </sheetViews>
  <sheetFormatPr defaultColWidth="4.125" defaultRowHeight="12.75"/>
  <cols>
    <col min="1" max="1" width="4.125" style="0" customWidth="1"/>
    <col min="2" max="2" width="42.00390625" style="0" customWidth="1"/>
    <col min="3" max="3" width="8.25390625" style="0" customWidth="1"/>
    <col min="4" max="4" width="8.625" style="0" customWidth="1"/>
    <col min="5" max="5" width="8.125" style="0" customWidth="1"/>
    <col min="6" max="6" width="8.875" style="0" customWidth="1"/>
    <col min="7" max="7" width="8.625" style="0" customWidth="1"/>
    <col min="8" max="8" width="8.375" style="0" customWidth="1"/>
    <col min="9" max="11" width="8.25390625" style="0" customWidth="1"/>
  </cols>
  <sheetData>
    <row r="1" ht="12.75">
      <c r="K1" s="51" t="s">
        <v>1318</v>
      </c>
    </row>
    <row r="2" ht="12.75">
      <c r="K2" s="109" t="s">
        <v>783</v>
      </c>
    </row>
    <row r="3" ht="12.75">
      <c r="K3" s="109" t="s">
        <v>784</v>
      </c>
    </row>
    <row r="4" ht="12.75">
      <c r="K4" s="109" t="s">
        <v>785</v>
      </c>
    </row>
    <row r="5" ht="12.75">
      <c r="K5" s="109" t="s">
        <v>786</v>
      </c>
    </row>
    <row r="6" spans="1:11" ht="47.25" customHeight="1">
      <c r="A6" s="199" t="s">
        <v>1282</v>
      </c>
      <c r="B6" s="200"/>
      <c r="C6" s="193"/>
      <c r="D6" s="193"/>
      <c r="E6" s="193"/>
      <c r="F6" s="193"/>
      <c r="G6" s="193"/>
      <c r="H6" s="193"/>
      <c r="I6" s="193"/>
      <c r="J6" s="193"/>
      <c r="K6" s="193"/>
    </row>
    <row r="7" spans="1:11" ht="15.75">
      <c r="A7" s="37"/>
      <c r="B7" s="37"/>
      <c r="C7" s="38"/>
      <c r="D7" s="38"/>
      <c r="E7" s="38"/>
      <c r="F7" s="39"/>
      <c r="G7" s="39"/>
      <c r="H7" s="39"/>
      <c r="I7" s="39"/>
      <c r="J7" s="39"/>
      <c r="K7" s="39"/>
    </row>
    <row r="8" spans="1:11" ht="12.75">
      <c r="A8" s="201" t="s">
        <v>1344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1:11" ht="15.75">
      <c r="A9" s="40"/>
      <c r="B9" s="41"/>
      <c r="C9" s="41"/>
      <c r="D9" s="41"/>
      <c r="E9" s="39"/>
      <c r="F9" s="39"/>
      <c r="G9" s="39"/>
      <c r="H9" s="39"/>
      <c r="I9" s="39"/>
      <c r="J9" s="39"/>
      <c r="K9" s="40" t="s">
        <v>1357</v>
      </c>
    </row>
    <row r="10" spans="1:11" ht="144.75" customHeight="1">
      <c r="A10" s="202" t="s">
        <v>1358</v>
      </c>
      <c r="B10" s="202" t="s">
        <v>1359</v>
      </c>
      <c r="C10" s="204" t="s">
        <v>1360</v>
      </c>
      <c r="D10" s="205"/>
      <c r="E10" s="206"/>
      <c r="F10" s="204" t="s">
        <v>1361</v>
      </c>
      <c r="G10" s="205"/>
      <c r="H10" s="206"/>
      <c r="I10" s="204" t="s">
        <v>1362</v>
      </c>
      <c r="J10" s="205"/>
      <c r="K10" s="206"/>
    </row>
    <row r="11" spans="1:11" ht="15.75">
      <c r="A11" s="203"/>
      <c r="B11" s="203"/>
      <c r="C11" s="42">
        <v>2022</v>
      </c>
      <c r="D11" s="42">
        <v>2021</v>
      </c>
      <c r="E11" s="42">
        <v>2020</v>
      </c>
      <c r="F11" s="159">
        <v>2022</v>
      </c>
      <c r="G11" s="159">
        <v>2021</v>
      </c>
      <c r="H11" s="159">
        <v>2020</v>
      </c>
      <c r="I11" s="159">
        <v>2022</v>
      </c>
      <c r="J11" s="42">
        <v>2021</v>
      </c>
      <c r="K11" s="42">
        <v>2020</v>
      </c>
    </row>
    <row r="12" spans="1:11" ht="47.25">
      <c r="A12" s="43">
        <v>1</v>
      </c>
      <c r="B12" s="44" t="s">
        <v>1363</v>
      </c>
      <c r="C12" s="45">
        <f aca="true" t="shared" si="0" ref="C12:I12">C13+C15+C16+C17</f>
        <v>572.407</v>
      </c>
      <c r="D12" s="45">
        <f t="shared" si="0"/>
        <v>298.88399999999996</v>
      </c>
      <c r="E12" s="45">
        <f t="shared" si="0"/>
        <v>290.34299999999996</v>
      </c>
      <c r="F12" s="160">
        <f t="shared" si="0"/>
        <v>206.61599999999999</v>
      </c>
      <c r="G12" s="160">
        <f>G13+G15+G16+G17</f>
        <v>107.669</v>
      </c>
      <c r="H12" s="160">
        <f>H13+H15+H16+H17</f>
        <v>108.99099999999999</v>
      </c>
      <c r="I12" s="160">
        <f t="shared" si="0"/>
        <v>365.791</v>
      </c>
      <c r="J12" s="45">
        <f>J13+J15+J16+J17</f>
        <v>191.21499999999997</v>
      </c>
      <c r="K12" s="45">
        <f>K13+K15+K16+K17</f>
        <v>181.352</v>
      </c>
    </row>
    <row r="13" spans="1:11" ht="15.75">
      <c r="A13" s="46" t="s">
        <v>1364</v>
      </c>
      <c r="B13" s="44" t="s">
        <v>1365</v>
      </c>
      <c r="C13" s="45">
        <f>F13+I13</f>
        <v>79.082</v>
      </c>
      <c r="D13" s="45">
        <f>G13+J13</f>
        <v>38.019999999999996</v>
      </c>
      <c r="E13" s="45">
        <f>H13+K13</f>
        <v>39.881</v>
      </c>
      <c r="F13" s="160">
        <f>15.46+0.25</f>
        <v>15.71</v>
      </c>
      <c r="G13" s="160">
        <f>6.962+0.106</f>
        <v>7.068</v>
      </c>
      <c r="H13" s="160">
        <f>7.27+0.113</f>
        <v>7.383</v>
      </c>
      <c r="I13" s="161">
        <f>62.358+1.014</f>
        <v>63.372</v>
      </c>
      <c r="J13" s="47">
        <f>30.49+0.462</f>
        <v>30.951999999999998</v>
      </c>
      <c r="K13" s="47">
        <f>31.947+0.551</f>
        <v>32.498</v>
      </c>
    </row>
    <row r="14" spans="1:11" ht="15.75">
      <c r="A14" s="46" t="s">
        <v>1366</v>
      </c>
      <c r="B14" s="44" t="s">
        <v>1367</v>
      </c>
      <c r="C14" s="45"/>
      <c r="D14" s="45"/>
      <c r="E14" s="45"/>
      <c r="F14" s="160"/>
      <c r="G14" s="160"/>
      <c r="H14" s="160"/>
      <c r="I14" s="161"/>
      <c r="J14" s="47"/>
      <c r="K14" s="47"/>
    </row>
    <row r="15" spans="1:11" ht="15.75">
      <c r="A15" s="46" t="s">
        <v>1368</v>
      </c>
      <c r="B15" s="44" t="s">
        <v>1369</v>
      </c>
      <c r="C15" s="45">
        <f aca="true" t="shared" si="1" ref="C15:E16">F15+I15</f>
        <v>126.742</v>
      </c>
      <c r="D15" s="45">
        <f t="shared" si="1"/>
        <v>67.118</v>
      </c>
      <c r="E15" s="45">
        <f t="shared" si="1"/>
        <v>65.64</v>
      </c>
      <c r="F15" s="160">
        <f>14.647+0.238</f>
        <v>14.885</v>
      </c>
      <c r="G15" s="160">
        <f>7.695+0.117</f>
        <v>7.812</v>
      </c>
      <c r="H15" s="160">
        <f>7.888+0.116</f>
        <v>8.004</v>
      </c>
      <c r="I15" s="161">
        <f>110.043+1.814</f>
        <v>111.857</v>
      </c>
      <c r="J15" s="47">
        <f>58.419+0.887</f>
        <v>59.306</v>
      </c>
      <c r="K15" s="47">
        <f>56.802+0.834</f>
        <v>57.636</v>
      </c>
    </row>
    <row r="16" spans="1:11" ht="15.75">
      <c r="A16" s="46" t="s">
        <v>1370</v>
      </c>
      <c r="B16" s="44" t="s">
        <v>1371</v>
      </c>
      <c r="C16" s="45">
        <f t="shared" si="1"/>
        <v>38.574000000000005</v>
      </c>
      <c r="D16" s="45">
        <f t="shared" si="1"/>
        <v>20.404</v>
      </c>
      <c r="E16" s="45">
        <f t="shared" si="1"/>
        <v>19.954</v>
      </c>
      <c r="F16" s="160">
        <f>4.453+0.116</f>
        <v>4.569</v>
      </c>
      <c r="G16" s="160">
        <f>2.339+0.036</f>
        <v>2.375</v>
      </c>
      <c r="H16" s="160">
        <f>2.398+0.035</f>
        <v>2.4330000000000003</v>
      </c>
      <c r="I16" s="161">
        <f>33.453+0.552</f>
        <v>34.005</v>
      </c>
      <c r="J16" s="47">
        <f>17.759+0.27</f>
        <v>18.029</v>
      </c>
      <c r="K16" s="47">
        <f>17.268+0.253</f>
        <v>17.521</v>
      </c>
    </row>
    <row r="17" spans="1:11" ht="15.75">
      <c r="A17" s="46" t="s">
        <v>1372</v>
      </c>
      <c r="B17" s="44" t="s">
        <v>1373</v>
      </c>
      <c r="C17" s="45">
        <f>C18+C19+C20</f>
        <v>328.009</v>
      </c>
      <c r="D17" s="45">
        <f>G17+J17</f>
        <v>173.34199999999998</v>
      </c>
      <c r="E17" s="45">
        <f>H17+K17</f>
        <v>164.868</v>
      </c>
      <c r="F17" s="160">
        <f aca="true" t="shared" si="2" ref="F17:K17">F18+F19+F20</f>
        <v>171.452</v>
      </c>
      <c r="G17" s="160">
        <f t="shared" si="2"/>
        <v>90.414</v>
      </c>
      <c r="H17" s="160">
        <f t="shared" si="2"/>
        <v>91.17099999999999</v>
      </c>
      <c r="I17" s="160">
        <f t="shared" si="2"/>
        <v>156.55700000000002</v>
      </c>
      <c r="J17" s="45">
        <f t="shared" si="2"/>
        <v>82.928</v>
      </c>
      <c r="K17" s="45">
        <f t="shared" si="2"/>
        <v>73.697</v>
      </c>
    </row>
    <row r="18" spans="1:11" ht="31.5">
      <c r="A18" s="46" t="s">
        <v>1374</v>
      </c>
      <c r="B18" s="44" t="s">
        <v>1375</v>
      </c>
      <c r="C18" s="45"/>
      <c r="D18" s="45"/>
      <c r="E18" s="45"/>
      <c r="F18" s="160"/>
      <c r="G18" s="160"/>
      <c r="H18" s="160"/>
      <c r="I18" s="161"/>
      <c r="J18" s="47"/>
      <c r="K18" s="47"/>
    </row>
    <row r="19" spans="1:11" ht="47.25">
      <c r="A19" s="46" t="s">
        <v>1376</v>
      </c>
      <c r="B19" s="44" t="s">
        <v>1377</v>
      </c>
      <c r="C19" s="45"/>
      <c r="D19" s="45"/>
      <c r="E19" s="45"/>
      <c r="F19" s="45"/>
      <c r="G19" s="45"/>
      <c r="H19" s="45"/>
      <c r="I19" s="47"/>
      <c r="J19" s="47"/>
      <c r="K19" s="47"/>
    </row>
    <row r="20" spans="1:11" ht="31.5">
      <c r="A20" s="46" t="s">
        <v>1378</v>
      </c>
      <c r="B20" s="44" t="s">
        <v>1379</v>
      </c>
      <c r="C20" s="45">
        <f>C25</f>
        <v>328.009</v>
      </c>
      <c r="D20" s="45">
        <f>G20+J20</f>
        <v>173.34199999999998</v>
      </c>
      <c r="E20" s="45">
        <f>H20+K20</f>
        <v>164.868</v>
      </c>
      <c r="F20" s="45">
        <f>168.744+2.708</f>
        <v>171.452</v>
      </c>
      <c r="G20" s="45">
        <f>89.066+1.348</f>
        <v>90.414</v>
      </c>
      <c r="H20" s="45">
        <f>89.85+1.321</f>
        <v>91.17099999999999</v>
      </c>
      <c r="I20" s="45">
        <f>154.055+2.502</f>
        <v>156.55700000000002</v>
      </c>
      <c r="J20" s="45">
        <f>81.69+1.238</f>
        <v>82.928</v>
      </c>
      <c r="K20" s="45">
        <f>72.549+1.148</f>
        <v>73.697</v>
      </c>
    </row>
    <row r="21" spans="1:11" ht="47.25">
      <c r="A21" s="46" t="s">
        <v>1380</v>
      </c>
      <c r="B21" s="44" t="s">
        <v>1381</v>
      </c>
      <c r="C21" s="45"/>
      <c r="D21" s="45"/>
      <c r="E21" s="45"/>
      <c r="F21" s="45"/>
      <c r="G21" s="45"/>
      <c r="H21" s="45"/>
      <c r="I21" s="47"/>
      <c r="J21" s="47"/>
      <c r="K21" s="47"/>
    </row>
    <row r="22" spans="1:11" ht="47.25">
      <c r="A22" s="46" t="s">
        <v>1382</v>
      </c>
      <c r="B22" s="44" t="s">
        <v>1383</v>
      </c>
      <c r="C22" s="45"/>
      <c r="D22" s="45"/>
      <c r="E22" s="45"/>
      <c r="F22" s="45"/>
      <c r="G22" s="45"/>
      <c r="H22" s="45"/>
      <c r="I22" s="47"/>
      <c r="J22" s="47"/>
      <c r="K22" s="47"/>
    </row>
    <row r="23" spans="1:11" ht="63">
      <c r="A23" s="46" t="s">
        <v>1384</v>
      </c>
      <c r="B23" s="44" t="s">
        <v>1385</v>
      </c>
      <c r="C23" s="45"/>
      <c r="D23" s="45"/>
      <c r="E23" s="45"/>
      <c r="F23" s="45"/>
      <c r="G23" s="45"/>
      <c r="H23" s="45"/>
      <c r="I23" s="47"/>
      <c r="J23" s="47"/>
      <c r="K23" s="47"/>
    </row>
    <row r="24" spans="1:11" ht="47.25">
      <c r="A24" s="46" t="s">
        <v>1386</v>
      </c>
      <c r="B24" s="44" t="s">
        <v>1387</v>
      </c>
      <c r="C24" s="45"/>
      <c r="D24" s="45"/>
      <c r="E24" s="45"/>
      <c r="F24" s="45"/>
      <c r="G24" s="45"/>
      <c r="H24" s="45"/>
      <c r="I24" s="47"/>
      <c r="J24" s="47"/>
      <c r="K24" s="47"/>
    </row>
    <row r="25" spans="1:11" ht="47.25">
      <c r="A25" s="46" t="s">
        <v>1388</v>
      </c>
      <c r="B25" s="44" t="s">
        <v>1389</v>
      </c>
      <c r="C25" s="45">
        <f>F25+I25</f>
        <v>328.009</v>
      </c>
      <c r="D25" s="45">
        <f>G25+J25</f>
        <v>173.34199999999998</v>
      </c>
      <c r="E25" s="45">
        <f>H25+K25</f>
        <v>164.868</v>
      </c>
      <c r="F25" s="45">
        <f aca="true" t="shared" si="3" ref="F25:K25">F17</f>
        <v>171.452</v>
      </c>
      <c r="G25" s="45">
        <f t="shared" si="3"/>
        <v>90.414</v>
      </c>
      <c r="H25" s="45">
        <f t="shared" si="3"/>
        <v>91.17099999999999</v>
      </c>
      <c r="I25" s="47">
        <f t="shared" si="3"/>
        <v>156.55700000000002</v>
      </c>
      <c r="J25" s="47">
        <f t="shared" si="3"/>
        <v>82.928</v>
      </c>
      <c r="K25" s="47">
        <f t="shared" si="3"/>
        <v>73.697</v>
      </c>
    </row>
    <row r="26" spans="1:11" ht="15.75">
      <c r="A26" s="46" t="s">
        <v>1390</v>
      </c>
      <c r="B26" s="44" t="s">
        <v>1391</v>
      </c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31.5">
      <c r="A27" s="46" t="s">
        <v>1392</v>
      </c>
      <c r="B27" s="44" t="s">
        <v>1393</v>
      </c>
      <c r="C27" s="45"/>
      <c r="D27" s="45"/>
      <c r="E27" s="45"/>
      <c r="F27" s="47"/>
      <c r="G27" s="47"/>
      <c r="H27" s="47"/>
      <c r="I27" s="47"/>
      <c r="J27" s="47"/>
      <c r="K27" s="47"/>
    </row>
    <row r="28" spans="1:11" ht="31.5">
      <c r="A28" s="46" t="s">
        <v>1394</v>
      </c>
      <c r="B28" s="44" t="s">
        <v>1395</v>
      </c>
      <c r="C28" s="45"/>
      <c r="D28" s="45"/>
      <c r="E28" s="45"/>
      <c r="F28" s="47"/>
      <c r="G28" s="47"/>
      <c r="H28" s="47"/>
      <c r="I28" s="47"/>
      <c r="J28" s="47"/>
      <c r="K28" s="47"/>
    </row>
    <row r="29" spans="1:11" ht="31.5">
      <c r="A29" s="46" t="s">
        <v>1396</v>
      </c>
      <c r="B29" s="44" t="s">
        <v>1397</v>
      </c>
      <c r="C29" s="45"/>
      <c r="D29" s="45"/>
      <c r="E29" s="45"/>
      <c r="F29" s="47"/>
      <c r="G29" s="47"/>
      <c r="H29" s="47"/>
      <c r="I29" s="47"/>
      <c r="J29" s="47"/>
      <c r="K29" s="47"/>
    </row>
    <row r="30" spans="1:11" ht="31.5">
      <c r="A30" s="46" t="s">
        <v>1398</v>
      </c>
      <c r="B30" s="44" t="s">
        <v>1399</v>
      </c>
      <c r="C30" s="45"/>
      <c r="D30" s="45"/>
      <c r="E30" s="45"/>
      <c r="F30" s="47"/>
      <c r="G30" s="47"/>
      <c r="H30" s="47"/>
      <c r="I30" s="47"/>
      <c r="J30" s="47"/>
      <c r="K30" s="47"/>
    </row>
    <row r="33" spans="1:11" ht="12.75">
      <c r="A33" s="193" t="s">
        <v>1401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</row>
  </sheetData>
  <sheetProtection/>
  <protectedRanges>
    <protectedRange sqref="C6:C7 F27:K30 I13:K16 I18:K19 I21:K25" name="Диапазон1_1"/>
  </protectedRanges>
  <mergeCells count="8">
    <mergeCell ref="A33:K33"/>
    <mergeCell ref="A6:K6"/>
    <mergeCell ref="A8:K8"/>
    <mergeCell ref="A10:A11"/>
    <mergeCell ref="B10:B11"/>
    <mergeCell ref="C10:E10"/>
    <mergeCell ref="F10:H10"/>
    <mergeCell ref="I10:K10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Гл.Бухгалтер</dc:creator>
  <cp:keywords/>
  <dc:description/>
  <cp:lastModifiedBy>User</cp:lastModifiedBy>
  <cp:lastPrinted>2023-10-12T05:18:14Z</cp:lastPrinted>
  <dcterms:created xsi:type="dcterms:W3CDTF">2018-10-10T11:33:53Z</dcterms:created>
  <dcterms:modified xsi:type="dcterms:W3CDTF">2023-10-12T06:59:56Z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